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24226"/>
  <mc:AlternateContent xmlns:mc="http://schemas.openxmlformats.org/markup-compatibility/2006">
    <mc:Choice Requires="x15">
      <x15ac:absPath xmlns:x15ac="http://schemas.microsoft.com/office/spreadsheetml/2010/11/ac" url="https://vermontgov-my.sharepoint.com/personal/susan_zeller_vermont_gov/Documents/RBA-Performance/Reporting/Act 186-2020 Report/"/>
    </mc:Choice>
  </mc:AlternateContent>
  <xr:revisionPtr revIDLastSave="48" documentId="8_{D2D039CC-CED8-4AF7-A581-A07A67E3CB63}" xr6:coauthVersionLast="45" xr6:coauthVersionMax="45" xr10:uidLastSave="{4E12E20C-5FC2-4B1C-BCC0-5DB45FBE939C}"/>
  <bookViews>
    <workbookView xWindow="-110" yWindow="-110" windowWidth="27580" windowHeight="17860" xr2:uid="{00000000-000D-0000-FFFF-FFFF00000000}"/>
  </bookViews>
  <sheets>
    <sheet name="Sept.2020_Outcomes-Indicators" sheetId="1" r:id="rId1"/>
    <sheet name="VDOL_Chitt" sheetId="54" r:id="rId2"/>
    <sheet name="VDOL_lessChitt" sheetId="55" r:id="rId3"/>
    <sheet name="VDOL_RawData" sheetId="56" r:id="rId4"/>
  </sheets>
  <definedNames>
    <definedName name="OLE_LINK1" localSheetId="0">'Sept.2020_Outcomes-Indicators'!#REF!</definedName>
    <definedName name="OLE_LINK2" localSheetId="0">'Sept.2020_Outcomes-Indicators'!#REF!</definedName>
    <definedName name="_xlnm.Print_Area" localSheetId="0">'Sept.2020_Outcomes-Indicators'!$B$6:$L$73</definedName>
    <definedName name="_xlnm.Print_Titles" localSheetId="0">'Sept.2020_Outcomes-Indicators'!$1:$5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86" i="56" l="1"/>
  <c r="J86" i="56"/>
  <c r="I86" i="56"/>
  <c r="H86" i="56"/>
  <c r="K75" i="56"/>
  <c r="K81" i="56" s="1"/>
  <c r="K88" i="56" s="1"/>
  <c r="J75" i="56"/>
  <c r="I75" i="56"/>
  <c r="H75" i="56"/>
  <c r="G75" i="56"/>
  <c r="K74" i="56"/>
  <c r="J74" i="56"/>
  <c r="I74" i="56"/>
  <c r="H74" i="56"/>
  <c r="H80" i="56" s="1"/>
  <c r="H84" i="56" s="1"/>
  <c r="G74" i="56"/>
  <c r="K73" i="56"/>
  <c r="J73" i="56"/>
  <c r="I73" i="56"/>
  <c r="I79" i="56" s="1"/>
  <c r="I87" i="56" s="1"/>
  <c r="H73" i="56"/>
  <c r="G73" i="56"/>
  <c r="H79" i="56" s="1"/>
  <c r="H87" i="56" s="1"/>
  <c r="K69" i="56"/>
  <c r="K77" i="56" s="1"/>
  <c r="K85" i="56" s="1"/>
  <c r="G69" i="56"/>
  <c r="K68" i="56"/>
  <c r="J68" i="56"/>
  <c r="I68" i="56"/>
  <c r="H68" i="56"/>
  <c r="H69" i="56" s="1"/>
  <c r="H77" i="56" s="1"/>
  <c r="H85" i="56" s="1"/>
  <c r="G68" i="56"/>
  <c r="K67" i="56"/>
  <c r="J67" i="56"/>
  <c r="I67" i="56"/>
  <c r="H67" i="56"/>
  <c r="G67" i="56"/>
  <c r="K66" i="56"/>
  <c r="J66" i="56"/>
  <c r="I66" i="56"/>
  <c r="H66" i="56"/>
  <c r="K57" i="56"/>
  <c r="J57" i="56"/>
  <c r="I57" i="56"/>
  <c r="H57" i="56"/>
  <c r="K52" i="56"/>
  <c r="K59" i="56" s="1"/>
  <c r="J52" i="56"/>
  <c r="J59" i="56" s="1"/>
  <c r="I52" i="56"/>
  <c r="I59" i="56" s="1"/>
  <c r="H52" i="56"/>
  <c r="H59" i="56" s="1"/>
  <c r="K51" i="56"/>
  <c r="K55" i="56" s="1"/>
  <c r="J51" i="56"/>
  <c r="J55" i="56" s="1"/>
  <c r="I51" i="56"/>
  <c r="I55" i="56" s="1"/>
  <c r="H51" i="56"/>
  <c r="H55" i="56" s="1"/>
  <c r="K50" i="56"/>
  <c r="K58" i="56" s="1"/>
  <c r="J50" i="56"/>
  <c r="J58" i="56" s="1"/>
  <c r="I50" i="56"/>
  <c r="I58" i="56" s="1"/>
  <c r="H50" i="56"/>
  <c r="H58" i="56" s="1"/>
  <c r="K49" i="56"/>
  <c r="K54" i="56" s="1"/>
  <c r="J49" i="56"/>
  <c r="J54" i="56" s="1"/>
  <c r="I49" i="56"/>
  <c r="I54" i="56" s="1"/>
  <c r="H49" i="56"/>
  <c r="H54" i="56" s="1"/>
  <c r="K48" i="56"/>
  <c r="K56" i="56" s="1"/>
  <c r="J48" i="56"/>
  <c r="J56" i="56" s="1"/>
  <c r="I48" i="56"/>
  <c r="I56" i="56" s="1"/>
  <c r="H48" i="56"/>
  <c r="H56" i="56" s="1"/>
  <c r="K27" i="56"/>
  <c r="J27" i="56"/>
  <c r="I27" i="56"/>
  <c r="H27" i="56"/>
  <c r="K22" i="56"/>
  <c r="K29" i="56" s="1"/>
  <c r="J22" i="56"/>
  <c r="J29" i="56" s="1"/>
  <c r="I22" i="56"/>
  <c r="I29" i="56" s="1"/>
  <c r="H22" i="56"/>
  <c r="H29" i="56" s="1"/>
  <c r="K21" i="56"/>
  <c r="K25" i="56" s="1"/>
  <c r="J21" i="56"/>
  <c r="J25" i="56" s="1"/>
  <c r="I21" i="56"/>
  <c r="I25" i="56" s="1"/>
  <c r="H21" i="56"/>
  <c r="H25" i="56" s="1"/>
  <c r="K20" i="56"/>
  <c r="K28" i="56" s="1"/>
  <c r="J20" i="56"/>
  <c r="J28" i="56" s="1"/>
  <c r="I20" i="56"/>
  <c r="I28" i="56" s="1"/>
  <c r="H20" i="56"/>
  <c r="H28" i="56" s="1"/>
  <c r="K19" i="56"/>
  <c r="K24" i="56" s="1"/>
  <c r="J19" i="56"/>
  <c r="J24" i="56" s="1"/>
  <c r="I19" i="56"/>
  <c r="I24" i="56" s="1"/>
  <c r="H19" i="56"/>
  <c r="H24" i="56" s="1"/>
  <c r="K18" i="56"/>
  <c r="K26" i="56" s="1"/>
  <c r="J18" i="56"/>
  <c r="J26" i="56" s="1"/>
  <c r="I18" i="56"/>
  <c r="I26" i="56" s="1"/>
  <c r="H18" i="56"/>
  <c r="H26" i="56" s="1"/>
  <c r="J4" i="56"/>
  <c r="I4" i="56"/>
  <c r="H4" i="56" s="1"/>
  <c r="G4" i="56" s="1"/>
  <c r="A7" i="55"/>
  <c r="A8" i="55" s="1"/>
  <c r="A9" i="55" s="1"/>
  <c r="A10" i="55" s="1"/>
  <c r="A11" i="55" s="1"/>
  <c r="A12" i="55" s="1"/>
  <c r="A13" i="55" s="1"/>
  <c r="A14" i="55" s="1"/>
  <c r="A15" i="55" s="1"/>
  <c r="A7" i="54"/>
  <c r="A8" i="54" s="1"/>
  <c r="A9" i="54" s="1"/>
  <c r="A10" i="54" s="1"/>
  <c r="A11" i="54" s="1"/>
  <c r="A12" i="54" s="1"/>
  <c r="A13" i="54" s="1"/>
  <c r="A14" i="54" s="1"/>
  <c r="A15" i="54" s="1"/>
  <c r="K91" i="56" l="1"/>
  <c r="I69" i="56"/>
  <c r="I77" i="56" s="1"/>
  <c r="I85" i="56" s="1"/>
  <c r="J79" i="56"/>
  <c r="J87" i="56" s="1"/>
  <c r="J91" i="56" s="1"/>
  <c r="I80" i="56"/>
  <c r="I84" i="56" s="1"/>
  <c r="I90" i="56" s="1"/>
  <c r="H81" i="56"/>
  <c r="H88" i="56" s="1"/>
  <c r="H78" i="56"/>
  <c r="H83" i="56" s="1"/>
  <c r="H91" i="56"/>
  <c r="H90" i="56"/>
  <c r="J69" i="56"/>
  <c r="J77" i="56" s="1"/>
  <c r="J85" i="56" s="1"/>
  <c r="K79" i="56"/>
  <c r="K87" i="56" s="1"/>
  <c r="J80" i="56"/>
  <c r="J84" i="56" s="1"/>
  <c r="J90" i="56" s="1"/>
  <c r="I81" i="56"/>
  <c r="I88" i="56" s="1"/>
  <c r="I92" i="56" s="1"/>
  <c r="K80" i="56"/>
  <c r="K84" i="56" s="1"/>
  <c r="K90" i="56" s="1"/>
  <c r="J81" i="56"/>
  <c r="J88" i="56" s="1"/>
  <c r="J92" i="56" s="1"/>
  <c r="K92" i="56"/>
  <c r="H92" i="56"/>
  <c r="I91" i="56"/>
  <c r="I78" i="56"/>
  <c r="I83" i="56" s="1"/>
  <c r="J78" i="56"/>
  <c r="J83" i="56" s="1"/>
  <c r="K78" i="56"/>
  <c r="K83" i="56" s="1"/>
  <c r="A7" i="1" l="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Mathew Barewicz</author>
    <author>Smythe, Collin</author>
    <author>Merrell, Jeff</author>
  </authors>
  <commentList>
    <comment ref="K10" authorId="0" shapeId="0" xr:uid="{5FB90650-BAD7-4F06-94BA-1281521075A3}">
      <text>
        <r>
          <rPr>
            <b/>
            <sz val="9"/>
            <color indexed="81"/>
            <rFont val="Tahoma"/>
            <charset val="1"/>
          </rPr>
          <t>Mathew Barewicz:</t>
        </r>
        <r>
          <rPr>
            <sz val="9"/>
            <color indexed="81"/>
            <rFont val="Tahoma"/>
            <charset val="1"/>
          </rPr>
          <t xml:space="preserve">
CY2018 data available 9/26/19</t>
        </r>
      </text>
    </comment>
    <comment ref="F28" authorId="1" shapeId="0" xr:uid="{BB0463D1-46AF-40D4-8117-85456FE2E96C}">
      <text>
        <r>
          <rPr>
            <b/>
            <sz val="9"/>
            <color indexed="81"/>
            <rFont val="Tahoma"/>
            <family val="2"/>
          </rPr>
          <t>Smythe, Collin:</t>
        </r>
        <r>
          <rPr>
            <sz val="9"/>
            <color indexed="81"/>
            <rFont val="Tahoma"/>
            <family val="2"/>
          </rPr>
          <t xml:space="preserve">
2028 statute goal: 
8.97 MMTCO2e
Population data for 2028 is estimated based on average from two economic growth scenarios in a study from ACCD for 2010 and 2030.
http://dail.vermont.gov/sites/dail/files/documents/vt-population-projections-2010-2030.pdf</t>
        </r>
      </text>
    </comment>
    <comment ref="G28" authorId="1" shapeId="0" xr:uid="{428B366A-CBC7-46DD-8622-DA0CCF431659}">
      <text>
        <r>
          <rPr>
            <b/>
            <sz val="9"/>
            <color indexed="81"/>
            <rFont val="Tahoma"/>
            <family val="2"/>
          </rPr>
          <t>Smythe, Collin:</t>
        </r>
        <r>
          <rPr>
            <sz val="9"/>
            <color indexed="81"/>
            <rFont val="Tahoma"/>
            <family val="2"/>
          </rPr>
          <t xml:space="preserve">
2012: 8.97 MMTCO2e</t>
        </r>
      </text>
    </comment>
    <comment ref="H28" authorId="1" shapeId="0" xr:uid="{79139056-EFEF-4B6B-BC21-1B0300E3D4A7}">
      <text>
        <r>
          <rPr>
            <b/>
            <sz val="9"/>
            <color indexed="81"/>
            <rFont val="Tahoma"/>
            <family val="2"/>
          </rPr>
          <t>Smythe, Collin:</t>
        </r>
        <r>
          <rPr>
            <sz val="9"/>
            <color indexed="81"/>
            <rFont val="Tahoma"/>
            <family val="2"/>
          </rPr>
          <t xml:space="preserve">
2013: 9.10 MMTCO2e</t>
        </r>
      </text>
    </comment>
    <comment ref="I28" authorId="1" shapeId="0" xr:uid="{38853C4C-B86D-4DDD-83B1-00C62240C87A}">
      <text>
        <r>
          <rPr>
            <b/>
            <sz val="9"/>
            <color indexed="81"/>
            <rFont val="Tahoma"/>
            <family val="2"/>
          </rPr>
          <t>Smythe, Collin:</t>
        </r>
        <r>
          <rPr>
            <sz val="9"/>
            <color indexed="81"/>
            <rFont val="Tahoma"/>
            <family val="2"/>
          </rPr>
          <t xml:space="preserve">
2014: 9.45 MMTCO2e</t>
        </r>
      </text>
    </comment>
    <comment ref="J28" authorId="2" shapeId="0" xr:uid="{3ADF8784-EB51-4814-9EB8-E087BDD50A9E}">
      <text>
        <r>
          <rPr>
            <b/>
            <sz val="9"/>
            <color indexed="81"/>
            <rFont val="Tahoma"/>
            <family val="2"/>
          </rPr>
          <t>Collin Smythe:</t>
        </r>
        <r>
          <rPr>
            <sz val="9"/>
            <color indexed="81"/>
            <rFont val="Tahoma"/>
            <family val="2"/>
          </rPr>
          <t xml:space="preserve">
2015: 9.99 MMTCO2e
This is from the latest VT GHG Emissions Update issued July 2018.  The data are for cy2015, and are the most current data available.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Mathew Barewicz</author>
  </authors>
  <commentList>
    <comment ref="K10" authorId="0" shapeId="0" xr:uid="{94EFB628-BE34-423F-8ABF-C14C811104D5}">
      <text>
        <r>
          <rPr>
            <b/>
            <sz val="9"/>
            <color indexed="81"/>
            <rFont val="Tahoma"/>
            <charset val="1"/>
          </rPr>
          <t>Mathew Barewicz:</t>
        </r>
        <r>
          <rPr>
            <sz val="9"/>
            <color indexed="81"/>
            <rFont val="Tahoma"/>
            <charset val="1"/>
          </rPr>
          <t xml:space="preserve">
CY2018 data available 9/26/19</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Mathew Barewicz</author>
  </authors>
  <commentList>
    <comment ref="K10" authorId="0" shapeId="0" xr:uid="{53A3AEEF-5EA5-48A4-A68D-031E948B6D46}">
      <text>
        <r>
          <rPr>
            <b/>
            <sz val="9"/>
            <color indexed="81"/>
            <rFont val="Tahoma"/>
            <charset val="1"/>
          </rPr>
          <t>Mathew Barewicz:</t>
        </r>
        <r>
          <rPr>
            <sz val="9"/>
            <color indexed="81"/>
            <rFont val="Tahoma"/>
            <charset val="1"/>
          </rPr>
          <t xml:space="preserve">
CY2018 data available 9/26/19</t>
        </r>
      </text>
    </comment>
  </commentList>
</comments>
</file>

<file path=xl/sharedStrings.xml><?xml version="1.0" encoding="utf-8"?>
<sst xmlns="http://schemas.openxmlformats.org/spreadsheetml/2006/main" count="405" uniqueCount="180">
  <si>
    <t>(B) median household income;</t>
  </si>
  <si>
    <t>(2) Vermonters are healthy.</t>
  </si>
  <si>
    <t>(3) Vermont’s environment is clean and sustainable.</t>
  </si>
  <si>
    <t>(4) Vermont’s communities are safe and supportive.</t>
  </si>
  <si>
    <t>(5) Vermont’s families are safe, nurturing, stable, and supported.</t>
  </si>
  <si>
    <t>(A) percent of adults 20 years of age or older who are obese;</t>
  </si>
  <si>
    <t>(A) rate of petitions granted for relief from domestic abuse per 1,000 residents;</t>
  </si>
  <si>
    <t>(A) number and rate per 1,000 children of substantiated reports of child abuse and neglect;</t>
  </si>
  <si>
    <t>(B) percent of adults smoking cigarettes;</t>
  </si>
  <si>
    <t>Population Indicator</t>
  </si>
  <si>
    <t xml:space="preserve"> Data Source</t>
  </si>
  <si>
    <t>AHS - VDH</t>
  </si>
  <si>
    <t>AHS - DCF</t>
  </si>
  <si>
    <t>AHS - CO</t>
  </si>
  <si>
    <t>AHS - DOC / Courts</t>
  </si>
  <si>
    <t>AHS - DOC</t>
  </si>
  <si>
    <r>
      <rPr>
        <b/>
        <sz val="12"/>
        <color theme="1"/>
        <rFont val="Arial"/>
        <family val="2"/>
      </rPr>
      <t>SHARED</t>
    </r>
    <r>
      <rPr>
        <sz val="12"/>
        <color theme="1"/>
        <rFont val="Arial"/>
        <family val="2"/>
      </rPr>
      <t>: AOE; AHS - DCF</t>
    </r>
  </si>
  <si>
    <t>VDOL</t>
  </si>
  <si>
    <t>Prior (current -2)</t>
  </si>
  <si>
    <t xml:space="preserve"> Prior (current -1)</t>
  </si>
  <si>
    <t xml:space="preserve">Current    </t>
  </si>
  <si>
    <r>
      <t>(1) Vermont has a prosperous economy</t>
    </r>
    <r>
      <rPr>
        <sz val="14"/>
        <color rgb="FF000000"/>
        <rFont val="Arial"/>
        <family val="2"/>
      </rPr>
      <t>.</t>
    </r>
  </si>
  <si>
    <t xml:space="preserve">DPS </t>
  </si>
  <si>
    <t>DPS</t>
  </si>
  <si>
    <t>PSD</t>
  </si>
  <si>
    <t>ANR - DEC</t>
  </si>
  <si>
    <t>ACCD</t>
  </si>
  <si>
    <t>AOE</t>
  </si>
  <si>
    <t>Attachment 1</t>
  </si>
  <si>
    <t xml:space="preserve">Reporting Agency/  Department </t>
  </si>
  <si>
    <t>State of Vermont Population-Level Outcomes and Indicator Report</t>
  </si>
  <si>
    <t>Current Period Reference (FY, CY, FFY, etc.)</t>
  </si>
  <si>
    <t>AHS-VDOH</t>
  </si>
  <si>
    <t>AHS-VDH</t>
  </si>
  <si>
    <t>AHS - DAIL</t>
  </si>
  <si>
    <t>(A) percent of Vermont covered by state-of-the-art telecommunications infrastructure;</t>
  </si>
  <si>
    <t xml:space="preserve">(B) percent of structurally-deficient bridges, as defined by the Vermont Agency of Transportation; </t>
  </si>
  <si>
    <t>SOS</t>
  </si>
  <si>
    <t>A</t>
  </si>
  <si>
    <t>B</t>
  </si>
  <si>
    <t>C</t>
  </si>
  <si>
    <t>D</t>
  </si>
  <si>
    <t>E</t>
  </si>
  <si>
    <t>F</t>
  </si>
  <si>
    <t>G</t>
  </si>
  <si>
    <t>H</t>
  </si>
  <si>
    <t>I</t>
  </si>
  <si>
    <t>J</t>
  </si>
  <si>
    <t>Row</t>
  </si>
  <si>
    <t>Comments, Narrative, Story</t>
  </si>
  <si>
    <t>Prior (current -3)</t>
  </si>
  <si>
    <t>K</t>
  </si>
  <si>
    <t>Actual Values for the past 4 periods (FY, CY, FFY, Other)</t>
  </si>
  <si>
    <t>Target or Benchmark</t>
  </si>
  <si>
    <t>L</t>
  </si>
  <si>
    <t>AHS-DOC</t>
  </si>
  <si>
    <t>VTrans</t>
  </si>
  <si>
    <t>Annual inventory and inspections by VTrans of bridges with spans &gt; 20 ft on state and town highways, and short structures with spans between 6 and 20 ft on the state highway system.</t>
  </si>
  <si>
    <t>State Drinking Water Information System (SDWIS)</t>
  </si>
  <si>
    <t>Based on a wide variety of underlying data (e.g., Vehicle Miles Traveled, residential fuel consumption, electricity consumption, etc.) from other sources  (e.g., VTrans, US DOE-EIA, VT PSD, etc.), some of which have lag times of 1 or more years.</t>
  </si>
  <si>
    <t>ANR -DEC</t>
  </si>
  <si>
    <t>DEC Watershed Management Division</t>
  </si>
  <si>
    <t>Aquatic (fishable)</t>
  </si>
  <si>
    <t>Recreational (swimming)</t>
  </si>
  <si>
    <t>Based on daily air quality forecasts of ozone and fine particle pollution issued  by DEC Air Quality and Climate Division, and distributed to the public through the EPA AIRNOW and EnviroFlash systems.</t>
  </si>
  <si>
    <t>DEC Solid Waste Management Program</t>
  </si>
  <si>
    <t xml:space="preserve">(10) Vermont's State Infrastructure meets the needs of Vermonters, the economy and the environment. </t>
  </si>
  <si>
    <t>(8) Vermonters with disbaililities live with dignity and independence.</t>
  </si>
  <si>
    <t>AoA</t>
  </si>
  <si>
    <t>US Bureau of Labor Statistics, online at http://www.vtlmi.info/indareanaics.cfm?areatype=01</t>
  </si>
  <si>
    <t>US Census Bureau, online at http://www.census.gov/did/www/saipe/index.html</t>
  </si>
  <si>
    <t>Number of unemployed from US Bureau of Labor Statistics, online at http://www.vtlmi.info/labforce.cfm ; population estimates from US Census Bureau</t>
  </si>
  <si>
    <t>Vermont Court Administrator</t>
  </si>
  <si>
    <t>FBI and Vermont Crime Information Center (VCIC)</t>
  </si>
  <si>
    <t>FBI and VCIC</t>
  </si>
  <si>
    <t>(B) rate of violent crime per 1,000 residents;</t>
  </si>
  <si>
    <t>Federal % is from Census.gov website; Secretary of State Elections Website for Vermont</t>
  </si>
  <si>
    <t>Broadband Service Provider annual survey</t>
  </si>
  <si>
    <t>Kindergarten Readiness Survey</t>
  </si>
  <si>
    <t>(C) percent of adolescents in grades 9-12 who used marijuana in the past 30 days;</t>
  </si>
  <si>
    <t>AHS-DAIL</t>
  </si>
  <si>
    <t>(6) Vermont’s children and young people achieve their potential;</t>
  </si>
  <si>
    <t>(7) Vermont’s seniors live with dignity and in settings they prefer.</t>
  </si>
  <si>
    <t>(9) Vermont has open, effective and inclusive government.</t>
  </si>
  <si>
    <t>ADS</t>
  </si>
  <si>
    <t>(D) state highway pavement condition ratings.</t>
  </si>
  <si>
    <t>(E) public transit ridership.</t>
  </si>
  <si>
    <t>(D) number of persons who are homeless (adults and children);</t>
  </si>
  <si>
    <t>(E) Rate of suicide over 100,000 Vermonters;</t>
  </si>
  <si>
    <t>(G) rate of Vermonters with mental health conditions getting help for such conditions:</t>
  </si>
  <si>
    <t>(D) recidivism rate;</t>
  </si>
  <si>
    <t>(E) incarceration rate per 100,000 residents;</t>
  </si>
  <si>
    <t>(F) number of first-time entrants into the corrections system;</t>
  </si>
  <si>
    <t>(A) percent of women who receive first trimester prenatal care;</t>
  </si>
  <si>
    <t>(B) percent of children ready for school in all four domains of healthy development;</t>
  </si>
  <si>
    <t>(D) percent of high school seniors with plans for education, vocational training, or employment;</t>
  </si>
  <si>
    <t>(A) estimated employment rate of Vermonters age 21-64 with all disabilities.</t>
  </si>
  <si>
    <t>ALL Agencies</t>
  </si>
  <si>
    <t>(A)(ii) Net change in nonpublic sector employment;</t>
  </si>
  <si>
    <t>(C) net new jobs;</t>
  </si>
  <si>
    <t>(D) net new business establishments;</t>
  </si>
  <si>
    <t>(F) gross state product ("GSP");</t>
  </si>
  <si>
    <t>(F) fall-related death per 100,000 adults age 65 and older;</t>
  </si>
  <si>
    <t>(G) genuine progress indicator (GPI) on three-year basis.</t>
  </si>
  <si>
    <t>(C) percent of Vermont’s rivers and lakes (excluding Lake Champlain) that meet State water quality standards;</t>
  </si>
  <si>
    <t>(E) total number of days with air quality alerts;</t>
  </si>
  <si>
    <t>(A) percent of public  drinking water supplies in compliance with health based standards;</t>
  </si>
  <si>
    <t>(B) total greenhouse gas (GHG) emissions per capita,  in units of annual metric tons of "equivalent carbon dioxide" (CO2e) per capita;</t>
  </si>
  <si>
    <t>(D) total phosphorus loading to  Lake Champlain from Vermont sources (metric tons/year);</t>
  </si>
  <si>
    <t>(F) disposal rate of municipal solid waste (lbs./person/day).</t>
  </si>
  <si>
    <t>(C) rate of sexual assault committed against residents per 1,000 residents;</t>
  </si>
  <si>
    <t>(B) number and rate per 1,000 children and youth of children and youth in out-of-home care;</t>
  </si>
  <si>
    <t>(D) percent of residents spending less than 30% of income on housing;</t>
  </si>
  <si>
    <t>(E) percent of adolescents in grades 9-12 using marijuana within the last 30 days;</t>
  </si>
  <si>
    <t>(A) AARP State ranking on long-term services and supports for older adults, people with physical disabilities and family caregivers;</t>
  </si>
  <si>
    <t>(A)(i) percent of people eligible to register to vote and who have voted;</t>
  </si>
  <si>
    <t>(A) (ii) percent of registered voters voting in the general election;</t>
  </si>
  <si>
    <t>(B) percent State contracts and grant reported using  performance measures;</t>
  </si>
  <si>
    <t>(C)  number or percent of department who accept on-line payments;</t>
  </si>
  <si>
    <t>(C)  percent of Vermont retail electric sales from renewable energy;</t>
  </si>
  <si>
    <t>(A)(I) percent or rate per 1,000 jobs of nonpublic sector employment;</t>
  </si>
  <si>
    <r>
      <t xml:space="preserve">Population Outcome             (3 VSA </t>
    </r>
    <r>
      <rPr>
        <b/>
        <sz val="13"/>
        <color theme="1"/>
        <rFont val="Calibri"/>
        <family val="2"/>
      </rPr>
      <t>§ 2311 (B)</t>
    </r>
    <r>
      <rPr>
        <b/>
        <sz val="13"/>
        <color theme="1"/>
        <rFont val="Arial"/>
        <family val="2"/>
      </rPr>
      <t>)</t>
    </r>
  </si>
  <si>
    <r>
      <t xml:space="preserve">(E)percent of population living at or below </t>
    </r>
    <r>
      <rPr>
        <b/>
        <sz val="12"/>
        <rFont val="Arial"/>
        <family val="2"/>
      </rPr>
      <t>185% FPL</t>
    </r>
    <r>
      <rPr>
        <sz val="12"/>
        <rFont val="Arial"/>
        <family val="2"/>
      </rPr>
      <t>;</t>
    </r>
  </si>
  <si>
    <t>AHS-DMH</t>
  </si>
  <si>
    <t>VDH</t>
  </si>
  <si>
    <t>September 2019</t>
  </si>
  <si>
    <t>US Bureau of Economic Analysis</t>
  </si>
  <si>
    <t>UVM GPI Project</t>
  </si>
  <si>
    <t xml:space="preserve"> Watershed Management Division - 305(b) list</t>
  </si>
  <si>
    <t>Watershed Management Division - Lake assessment data</t>
  </si>
  <si>
    <t>DEC Watershed Management Division/Lake Champlain Basin Program</t>
  </si>
  <si>
    <t>VIC</t>
  </si>
  <si>
    <t>(H) number of accidental (non-suicide) drug deaths involving opioids;</t>
  </si>
  <si>
    <t>(I) number of opioid analgesic morphine milligram equivalents (MMEs) dispenses per 100 residents.</t>
  </si>
  <si>
    <t xml:space="preserve">(G) number of highway fatalities involving no or the improper use of seatbelts.
</t>
  </si>
  <si>
    <t>(C)  rate of report of abuse, neglect, and/or exploitation of vulnerable adults recommended for substantiation per 1,000 vulnerable adults;</t>
  </si>
  <si>
    <t>(E) percent of households with food insecurity (placeholder).</t>
  </si>
  <si>
    <t>(C) children below the basic level of fourth grade reading achievement under State standards;</t>
  </si>
  <si>
    <t>(F) percent of adolescents in grades 9-12 who had a suicide plan.</t>
  </si>
  <si>
    <t>(B) hospice enrollment: percent of chronically ill Medicare decedents age 65 and older who were in hospice during the last sic months of life.</t>
  </si>
  <si>
    <t>(D) number or percent departments using up-to-date website template;</t>
  </si>
  <si>
    <t>(E)  number of agencies and departments that have a policy regarding response time to constituent inquiries and that measure response time.</t>
  </si>
  <si>
    <t>-</t>
  </si>
  <si>
    <t>US Bureau of Labor Statistics, online at http://www.vtlmi.info/indareanaics.cfm?areatype=02</t>
  </si>
  <si>
    <t xml:space="preserve">VISION Statwide Financila System queries                                                                            </t>
  </si>
  <si>
    <t>Chittenden County Population-Level Outcomes and Indicator Report</t>
  </si>
  <si>
    <t xml:space="preserve">(A)(iii) rate of unemployment per 1,000;  (aka "Unemployment rate" - not residents)                                                                                                                                                                                                                                                                                                       </t>
  </si>
  <si>
    <t>VT excl. Chittenden Cty. Pop.-Level Outcomes and Indicator Report</t>
  </si>
  <si>
    <t>na</t>
  </si>
  <si>
    <t>VERMONT</t>
  </si>
  <si>
    <t>current</t>
  </si>
  <si>
    <t>Collect</t>
  </si>
  <si>
    <t>Population</t>
  </si>
  <si>
    <t>xxx</t>
  </si>
  <si>
    <t>Labor Force</t>
  </si>
  <si>
    <t>Unemployed</t>
  </si>
  <si>
    <t>Unemployment Rate</t>
  </si>
  <si>
    <t>Median HHS income</t>
  </si>
  <si>
    <t>(current = 2017)</t>
  </si>
  <si>
    <t>https://www.census.gov/newsroom/press-releases/2019/income-poverty.html</t>
  </si>
  <si>
    <t>Total QCEW EE</t>
  </si>
  <si>
    <t>Private QCEW EE</t>
  </si>
  <si>
    <t>Total QCEW Est.</t>
  </si>
  <si>
    <t>Calculate</t>
  </si>
  <si>
    <t>unemp_rt*1000</t>
  </si>
  <si>
    <t>priv/total*1000</t>
  </si>
  <si>
    <t>change in total ee</t>
  </si>
  <si>
    <t>change in private ee</t>
  </si>
  <si>
    <t>change in est.</t>
  </si>
  <si>
    <t>Present</t>
  </si>
  <si>
    <t>(A)(iii) rate of unemployment per 1,000;  (aka "Unemployment rate" - not residents)</t>
  </si>
  <si>
    <t>Chitt</t>
  </si>
  <si>
    <t>VT minus Chitt</t>
  </si>
  <si>
    <t>September 2020</t>
  </si>
  <si>
    <t>Separate Survey sent.</t>
  </si>
  <si>
    <t xml:space="preserve">(A)(iii) rate or percent of unemployment per 1,000;  (aka workforce - not residents)                                                                                                                                                                                                                                                                                                       </t>
  </si>
  <si>
    <r>
      <rPr>
        <b/>
        <sz val="12"/>
        <color rgb="FFFF0000"/>
        <rFont val="Arial"/>
        <family val="2"/>
      </rPr>
      <t>Benchmark Information for Northern New England States:</t>
    </r>
    <r>
      <rPr>
        <sz val="12"/>
        <color theme="1"/>
        <rFont val="Arial"/>
        <family val="2"/>
      </rPr>
      <t xml:space="preserve">
NH:
Maine:
VT:
Average:
</t>
    </r>
  </si>
  <si>
    <r>
      <rPr>
        <b/>
        <sz val="12"/>
        <color rgb="FFFF0000"/>
        <rFont val="Arial"/>
        <family val="2"/>
      </rPr>
      <t>Benchmark Information for Northern New England States:</t>
    </r>
    <r>
      <rPr>
        <sz val="12"/>
        <color theme="1"/>
        <rFont val="Arial"/>
        <family val="2"/>
      </rPr>
      <t xml:space="preserve">
NH:
Maine:
VT:
Average:</t>
    </r>
  </si>
  <si>
    <t>VDOL (see all tabs)</t>
  </si>
  <si>
    <r>
      <t xml:space="preserve">State, </t>
    </r>
    <r>
      <rPr>
        <b/>
        <sz val="12"/>
        <color rgb="FFCC00CC"/>
        <rFont val="Arial"/>
        <family val="2"/>
      </rPr>
      <t>Chitt &amp; non-Chitt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</si>
</sst>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6" formatCode="&quot;$&quot;#,##0_);[Red]\(&quot;$&quot;#,##0\)"/>
    <numFmt numFmtId="42" formatCode="_(&quot;$&quot;* #,##0_);_(&quot;$&quot;* \(#,##0\);_(&quot;$&quot;* &quot;-&quot;_);_(@_)"/>
    <numFmt numFmtId="44" formatCode="_(&quot;$&quot;* #,##0.00_);_(&quot;$&quot;* \(#,##0.00\);_(&quot;$&quot;* &quot;-&quot;??_);_(@_)"/>
    <numFmt numFmtId="43" formatCode="_(* #,##0.00_);_(* \(#,##0.00\);_(* &quot;-&quot;??_);_(@_)"/>
    <numFmt numFmtId="164" formatCode="0.0"/>
    <numFmt numFmtId="165" formatCode="0.0%"/>
    <numFmt numFmtId="166" formatCode="_(&quot;$&quot;* #,##0_);_(&quot;$&quot;* \(#,##0\);_(&quot;$&quot;* &quot;-&quot;??_);_(@_)"/>
    <numFmt numFmtId="167" formatCode="_(* #,##0.0_);_(* \(#,##0.0\);_(* &quot;-&quot;??_);_(@_)"/>
    <numFmt numFmtId="168" formatCode="_(* #,##0_);_(* \(#,##0\);_(* &quot;-&quot;??_);_(@_)"/>
    <numFmt numFmtId="169" formatCode="&quot;$&quot;#,##0.000_);[Red]\(&quot;$&quot;#,##0.000\)"/>
    <numFmt numFmtId="170" formatCode="_(&quot;$&quot;* #,##0.000_);_(&quot;$&quot;* \(#,##0.000\);_(&quot;$&quot;* &quot;-&quot;??_);_(@_)"/>
    <numFmt numFmtId="171" formatCode="0.000"/>
    <numFmt numFmtId="172" formatCode="&quot;$&quot;#,##0"/>
  </numFmts>
  <fonts count="35" x14ac:knownFonts="1">
    <font>
      <sz val="11"/>
      <color theme="1"/>
      <name val="Calibri"/>
      <family val="2"/>
      <scheme val="minor"/>
    </font>
    <font>
      <sz val="11"/>
      <color theme="1"/>
      <name val="Arial"/>
      <family val="2"/>
    </font>
    <font>
      <b/>
      <sz val="12"/>
      <color theme="1"/>
      <name val="Arial"/>
      <family val="2"/>
    </font>
    <font>
      <b/>
      <sz val="12"/>
      <color rgb="FF000000"/>
      <name val="Arial"/>
      <family val="2"/>
    </font>
    <font>
      <sz val="12"/>
      <color theme="1"/>
      <name val="Arial"/>
      <family val="2"/>
    </font>
    <font>
      <b/>
      <sz val="14"/>
      <color theme="1"/>
      <name val="Arial"/>
      <family val="2"/>
    </font>
    <font>
      <sz val="12"/>
      <name val="Arial"/>
      <family val="2"/>
    </font>
    <font>
      <sz val="11"/>
      <color theme="1"/>
      <name val="Calibri"/>
      <family val="2"/>
      <scheme val="minor"/>
    </font>
    <font>
      <b/>
      <sz val="13"/>
      <color theme="1"/>
      <name val="Arial"/>
      <family val="2"/>
    </font>
    <font>
      <b/>
      <sz val="14"/>
      <color rgb="FF000000"/>
      <name val="Arial"/>
      <family val="2"/>
    </font>
    <font>
      <sz val="14"/>
      <color rgb="FF000000"/>
      <name val="Arial"/>
      <family val="2"/>
    </font>
    <font>
      <b/>
      <sz val="16"/>
      <color theme="1"/>
      <name val="Arial"/>
      <family val="2"/>
    </font>
    <font>
      <b/>
      <sz val="12"/>
      <color rgb="FFFF0000"/>
      <name val="Arial"/>
      <family val="2"/>
    </font>
    <font>
      <sz val="12"/>
      <color rgb="FFFF0000"/>
      <name val="Arial"/>
      <family val="2"/>
    </font>
    <font>
      <sz val="12"/>
      <color rgb="FF000000"/>
      <name val="Arial"/>
      <family val="2"/>
    </font>
    <font>
      <sz val="12"/>
      <color theme="1"/>
      <name val="Times New Roman"/>
      <family val="1"/>
    </font>
    <font>
      <b/>
      <sz val="16"/>
      <color rgb="FFFF0000"/>
      <name val="Arial"/>
      <family val="2"/>
    </font>
    <font>
      <sz val="10"/>
      <color theme="1"/>
      <name val="Times New Roman"/>
      <family val="1"/>
    </font>
    <font>
      <b/>
      <sz val="11"/>
      <color theme="1"/>
      <name val="Calibri"/>
      <family val="2"/>
      <scheme val="minor"/>
    </font>
    <font>
      <sz val="12"/>
      <color theme="1"/>
      <name val="Calibri"/>
      <family val="2"/>
      <scheme val="minor"/>
    </font>
    <font>
      <b/>
      <sz val="14"/>
      <name val="Arial"/>
      <family val="2"/>
    </font>
    <font>
      <u/>
      <sz val="11"/>
      <color theme="10"/>
      <name val="Calibri"/>
      <family val="2"/>
      <scheme val="minor"/>
    </font>
    <font>
      <b/>
      <sz val="12"/>
      <name val="Arial"/>
      <family val="2"/>
    </font>
    <font>
      <sz val="11"/>
      <name val="Arial"/>
      <family val="2"/>
    </font>
    <font>
      <b/>
      <sz val="11"/>
      <color theme="1"/>
      <name val="Arial"/>
      <family val="2"/>
    </font>
    <font>
      <sz val="12"/>
      <color rgb="FF000000"/>
      <name val="Times New Roman"/>
      <family val="1"/>
    </font>
    <font>
      <b/>
      <sz val="12"/>
      <color rgb="FF0000FF"/>
      <name val="Arial"/>
      <family val="2"/>
    </font>
    <font>
      <sz val="12"/>
      <name val="Calibri"/>
      <family val="2"/>
      <scheme val="minor"/>
    </font>
    <font>
      <b/>
      <sz val="9"/>
      <color indexed="81"/>
      <name val="Tahoma"/>
      <family val="2"/>
    </font>
    <font>
      <sz val="9"/>
      <color indexed="81"/>
      <name val="Tahoma"/>
      <family val="2"/>
    </font>
    <font>
      <b/>
      <sz val="13"/>
      <color theme="1"/>
      <name val="Calibri"/>
      <family val="2"/>
    </font>
    <font>
      <b/>
      <sz val="9"/>
      <color indexed="81"/>
      <name val="Tahoma"/>
      <charset val="1"/>
    </font>
    <font>
      <sz val="9"/>
      <color indexed="81"/>
      <name val="Tahoma"/>
      <charset val="1"/>
    </font>
    <font>
      <sz val="11"/>
      <name val="Calibri"/>
      <family val="2"/>
      <scheme val="minor"/>
    </font>
    <font>
      <b/>
      <sz val="12"/>
      <color rgb="FFCC00CC"/>
      <name val="Arial"/>
      <family val="2"/>
    </font>
  </fonts>
  <fills count="11">
    <fill>
      <patternFill patternType="none"/>
    </fill>
    <fill>
      <patternFill patternType="gray125"/>
    </fill>
    <fill>
      <patternFill patternType="solid">
        <fgColor theme="6" tint="0.39997558519241921"/>
        <bgColor indexed="64"/>
      </patternFill>
    </fill>
    <fill>
      <patternFill patternType="solid">
        <fgColor rgb="FFFFFF99"/>
        <bgColor indexed="64"/>
      </patternFill>
    </fill>
    <fill>
      <patternFill patternType="solid">
        <fgColor rgb="FFFF33CC"/>
        <bgColor indexed="64"/>
      </patternFill>
    </fill>
    <fill>
      <patternFill patternType="solid">
        <fgColor theme="8" tint="0.79998168889431442"/>
        <bgColor indexed="64"/>
      </patternFill>
    </fill>
    <fill>
      <patternFill patternType="solid">
        <fgColor rgb="FFFFFF00"/>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9" tint="0.39997558519241921"/>
        <bgColor indexed="64"/>
      </patternFill>
    </fill>
  </fills>
  <borders count="30">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medium">
        <color indexed="64"/>
      </right>
      <top style="dotted">
        <color indexed="64"/>
      </top>
      <bottom style="dotted">
        <color indexed="64"/>
      </bottom>
      <diagonal/>
    </border>
    <border>
      <left style="medium">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9"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21" fillId="0" borderId="0" applyNumberFormat="0" applyFill="0" applyBorder="0" applyAlignment="0" applyProtection="0"/>
  </cellStyleXfs>
  <cellXfs count="322">
    <xf numFmtId="0" fontId="0" fillId="0" borderId="0" xfId="0"/>
    <xf numFmtId="0" fontId="1" fillId="0" borderId="0" xfId="0" applyFont="1"/>
    <xf numFmtId="0" fontId="1" fillId="0" borderId="0" xfId="0" applyFont="1" applyAlignment="1">
      <alignment vertical="center"/>
    </xf>
    <xf numFmtId="0" fontId="2" fillId="0" borderId="0" xfId="0" applyFont="1"/>
    <xf numFmtId="0" fontId="4" fillId="0" borderId="1" xfId="0" applyFont="1" applyBorder="1" applyAlignment="1">
      <alignment horizontal="left" vertical="top" wrapText="1"/>
    </xf>
    <xf numFmtId="0" fontId="4" fillId="0" borderId="0" xfId="0" applyFont="1"/>
    <xf numFmtId="0" fontId="3" fillId="0" borderId="3" xfId="0" applyFont="1" applyBorder="1" applyAlignment="1">
      <alignment vertical="top" wrapText="1"/>
    </xf>
    <xf numFmtId="0" fontId="3" fillId="3" borderId="3" xfId="0" applyFont="1" applyFill="1" applyBorder="1" applyAlignment="1">
      <alignment vertical="top" wrapText="1"/>
    </xf>
    <xf numFmtId="0" fontId="3" fillId="3" borderId="4" xfId="0" applyFont="1" applyFill="1" applyBorder="1" applyAlignment="1">
      <alignment vertical="top" wrapText="1"/>
    </xf>
    <xf numFmtId="0" fontId="4" fillId="0" borderId="1" xfId="0" applyFont="1" applyBorder="1" applyAlignment="1">
      <alignment horizontal="center" vertical="top" wrapText="1"/>
    </xf>
    <xf numFmtId="0" fontId="1" fillId="0" borderId="0" xfId="0" applyFont="1" applyAlignment="1">
      <alignment horizontal="center" vertical="top"/>
    </xf>
    <xf numFmtId="0" fontId="4" fillId="0" borderId="1" xfId="0" applyFont="1" applyFill="1" applyBorder="1" applyAlignment="1">
      <alignment horizontal="center" vertical="top" wrapText="1"/>
    </xf>
    <xf numFmtId="0" fontId="4" fillId="0" borderId="1" xfId="0" applyFont="1" applyFill="1" applyBorder="1" applyAlignment="1">
      <alignment horizontal="left" vertical="top" wrapText="1"/>
    </xf>
    <xf numFmtId="10" fontId="4" fillId="3" borderId="1" xfId="0" applyNumberFormat="1" applyFont="1" applyFill="1" applyBorder="1" applyAlignment="1">
      <alignment horizontal="center" vertical="center" wrapText="1"/>
    </xf>
    <xf numFmtId="9" fontId="4" fillId="3"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6" fillId="0" borderId="1" xfId="0" applyFont="1" applyBorder="1" applyAlignment="1">
      <alignment horizontal="left" vertical="top" wrapText="1"/>
    </xf>
    <xf numFmtId="0" fontId="3" fillId="0" borderId="2" xfId="0" applyFont="1" applyBorder="1" applyAlignment="1">
      <alignment vertical="top" wrapText="1"/>
    </xf>
    <xf numFmtId="0" fontId="3" fillId="0" borderId="4" xfId="0" applyFont="1" applyBorder="1" applyAlignment="1">
      <alignment vertical="top" wrapText="1"/>
    </xf>
    <xf numFmtId="0" fontId="6" fillId="0" borderId="1" xfId="0" applyFont="1" applyFill="1" applyBorder="1" applyAlignment="1">
      <alignment horizontal="left" vertical="top" wrapText="1"/>
    </xf>
    <xf numFmtId="0" fontId="6" fillId="0" borderId="1" xfId="0" applyFont="1" applyBorder="1" applyAlignment="1">
      <alignment horizontal="center" vertical="center" wrapText="1"/>
    </xf>
    <xf numFmtId="0" fontId="4" fillId="3" borderId="2"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6" fillId="0" borderId="14" xfId="0" applyFont="1" applyBorder="1" applyAlignment="1">
      <alignment horizontal="center" vertical="center" wrapText="1"/>
    </xf>
    <xf numFmtId="0" fontId="6" fillId="0" borderId="7" xfId="0" applyFont="1" applyBorder="1" applyAlignment="1">
      <alignment horizontal="center" vertical="center" wrapText="1"/>
    </xf>
    <xf numFmtId="0" fontId="4" fillId="0" borderId="2" xfId="0" applyFont="1" applyBorder="1" applyAlignment="1">
      <alignment horizontal="left" vertical="top" wrapText="1"/>
    </xf>
    <xf numFmtId="0" fontId="6" fillId="3" borderId="1" xfId="0" applyFont="1" applyFill="1" applyBorder="1" applyAlignment="1">
      <alignment horizontal="left" vertical="top" wrapText="1"/>
    </xf>
    <xf numFmtId="0" fontId="1" fillId="0" borderId="0" xfId="0" applyFont="1" applyAlignment="1">
      <alignment horizontal="center" vertical="center"/>
    </xf>
    <xf numFmtId="0" fontId="5" fillId="0" borderId="0" xfId="0" applyFont="1" applyAlignment="1">
      <alignment horizontal="right" vertical="top" wrapText="1"/>
    </xf>
    <xf numFmtId="0" fontId="12" fillId="0" borderId="0" xfId="0" applyFont="1" applyFill="1" applyBorder="1" applyAlignment="1">
      <alignment vertical="center" wrapText="1"/>
    </xf>
    <xf numFmtId="0" fontId="1" fillId="0" borderId="0" xfId="0" applyFont="1" applyFill="1" applyBorder="1" applyAlignment="1">
      <alignment horizontal="left" vertical="top" wrapText="1"/>
    </xf>
    <xf numFmtId="0" fontId="1" fillId="0" borderId="0" xfId="0" applyFont="1" applyAlignment="1">
      <alignment horizontal="left" vertical="top" wrapText="1"/>
    </xf>
    <xf numFmtId="0" fontId="4" fillId="0" borderId="2" xfId="0" applyFont="1" applyFill="1" applyBorder="1" applyAlignment="1">
      <alignment horizontal="center" vertical="center" wrapText="1"/>
    </xf>
    <xf numFmtId="0" fontId="0" fillId="0" borderId="0" xfId="0" applyFill="1"/>
    <xf numFmtId="0" fontId="16" fillId="0" borderId="0" xfId="0" applyFont="1" applyAlignment="1">
      <alignment vertical="center"/>
    </xf>
    <xf numFmtId="0" fontId="12" fillId="3" borderId="1" xfId="0" applyFont="1" applyFill="1" applyBorder="1" applyAlignment="1">
      <alignment horizontal="left" vertical="top" wrapText="1"/>
    </xf>
    <xf numFmtId="0" fontId="1" fillId="0" borderId="0" xfId="0" applyFont="1" applyAlignment="1">
      <alignment horizontal="left" vertical="top"/>
    </xf>
    <xf numFmtId="0" fontId="16" fillId="0" borderId="0" xfId="0" applyFont="1" applyAlignment="1">
      <alignment horizontal="center" vertical="top"/>
    </xf>
    <xf numFmtId="0" fontId="16" fillId="0" borderId="17" xfId="0" applyFont="1" applyBorder="1" applyAlignment="1">
      <alignment horizontal="center" vertical="top"/>
    </xf>
    <xf numFmtId="0" fontId="17" fillId="0" borderId="1" xfId="0" applyFont="1" applyBorder="1" applyAlignment="1">
      <alignment vertical="top" wrapText="1"/>
    </xf>
    <xf numFmtId="0" fontId="0" fillId="0" borderId="0" xfId="0" applyAlignment="1">
      <alignment horizontal="center"/>
    </xf>
    <xf numFmtId="0" fontId="19" fillId="0" borderId="0" xfId="0" applyFont="1" applyAlignment="1">
      <alignment horizontal="center"/>
    </xf>
    <xf numFmtId="0" fontId="4" fillId="0" borderId="14" xfId="0" applyFont="1" applyBorder="1" applyAlignment="1">
      <alignment horizontal="left" vertical="top" wrapText="1"/>
    </xf>
    <xf numFmtId="0" fontId="4" fillId="0" borderId="14" xfId="0" applyFont="1" applyFill="1" applyBorder="1" applyAlignment="1">
      <alignment horizontal="left" vertical="top" wrapText="1"/>
    </xf>
    <xf numFmtId="9" fontId="4" fillId="0" borderId="1" xfId="1" applyFont="1" applyFill="1" applyBorder="1" applyAlignment="1">
      <alignment horizontal="center" vertical="center" wrapText="1"/>
    </xf>
    <xf numFmtId="3" fontId="14" fillId="3" borderId="9" xfId="0" applyNumberFormat="1" applyFont="1" applyFill="1" applyBorder="1" applyAlignment="1">
      <alignment horizontal="center" vertical="center" wrapText="1"/>
    </xf>
    <xf numFmtId="0" fontId="4" fillId="0" borderId="0" xfId="0" applyFont="1" applyFill="1"/>
    <xf numFmtId="0" fontId="6" fillId="0" borderId="1" xfId="0" applyFont="1" applyFill="1" applyBorder="1" applyAlignment="1">
      <alignment horizontal="center" vertical="top" wrapText="1"/>
    </xf>
    <xf numFmtId="0" fontId="6" fillId="0" borderId="1" xfId="0" applyFont="1" applyBorder="1" applyAlignment="1">
      <alignment horizontal="center" vertical="top"/>
    </xf>
    <xf numFmtId="0" fontId="18" fillId="0" borderId="18" xfId="0" applyFont="1" applyBorder="1" applyAlignment="1">
      <alignment horizontal="center"/>
    </xf>
    <xf numFmtId="0" fontId="2" fillId="2" borderId="1" xfId="0" applyFont="1" applyFill="1" applyBorder="1" applyAlignment="1">
      <alignment horizontal="left" wrapText="1"/>
    </xf>
    <xf numFmtId="0" fontId="14" fillId="0" borderId="3" xfId="0" applyFont="1" applyBorder="1" applyAlignment="1">
      <alignment horizontal="left" vertical="top" wrapText="1"/>
    </xf>
    <xf numFmtId="0" fontId="4" fillId="0" borderId="1" xfId="0" applyFont="1" applyBorder="1" applyAlignment="1">
      <alignment vertical="top" wrapText="1"/>
    </xf>
    <xf numFmtId="0" fontId="18" fillId="2" borderId="18" xfId="0" applyFont="1" applyFill="1" applyBorder="1" applyAlignment="1">
      <alignment horizontal="center"/>
    </xf>
    <xf numFmtId="0" fontId="5" fillId="0" borderId="0" xfId="0" applyFont="1" applyFill="1" applyBorder="1" applyAlignment="1">
      <alignment horizontal="center" wrapText="1"/>
    </xf>
    <xf numFmtId="0" fontId="5" fillId="0" borderId="0" xfId="0" applyFont="1" applyAlignment="1">
      <alignment horizontal="center"/>
    </xf>
    <xf numFmtId="0" fontId="5" fillId="0" borderId="16" xfId="0" applyFont="1" applyBorder="1" applyAlignment="1">
      <alignment horizontal="center"/>
    </xf>
    <xf numFmtId="0" fontId="2" fillId="0" borderId="0" xfId="0" applyFont="1" applyAlignment="1">
      <alignment horizontal="center"/>
    </xf>
    <xf numFmtId="0" fontId="20" fillId="0" borderId="0" xfId="0" applyFont="1" applyBorder="1" applyAlignment="1">
      <alignment horizontal="center"/>
    </xf>
    <xf numFmtId="0" fontId="20" fillId="0" borderId="0" xfId="0" applyFont="1" applyAlignment="1">
      <alignment horizontal="center" vertical="center"/>
    </xf>
    <xf numFmtId="0" fontId="6" fillId="0" borderId="1" xfId="0" applyFont="1" applyFill="1" applyBorder="1" applyAlignment="1">
      <alignment horizontal="center" vertical="center"/>
    </xf>
    <xf numFmtId="0" fontId="16" fillId="0" borderId="0" xfId="0" applyFont="1" applyBorder="1" applyAlignment="1">
      <alignment horizontal="center" vertical="top"/>
    </xf>
    <xf numFmtId="0" fontId="4" fillId="3" borderId="9" xfId="0" applyFont="1" applyFill="1" applyBorder="1" applyAlignment="1">
      <alignment horizontal="left" vertical="top" wrapText="1"/>
    </xf>
    <xf numFmtId="0" fontId="4" fillId="0" borderId="4" xfId="0" applyFont="1" applyBorder="1" applyAlignment="1">
      <alignment horizontal="left" vertical="top" wrapText="1"/>
    </xf>
    <xf numFmtId="0" fontId="4" fillId="0" borderId="7" xfId="0" applyFont="1" applyBorder="1" applyAlignment="1">
      <alignment horizontal="left" vertical="top" wrapText="1"/>
    </xf>
    <xf numFmtId="0" fontId="4" fillId="3" borderId="14" xfId="0" applyFont="1" applyFill="1" applyBorder="1" applyAlignment="1">
      <alignment horizontal="left" vertical="top" wrapText="1"/>
    </xf>
    <xf numFmtId="0" fontId="6" fillId="0" borderId="1" xfId="0" applyFont="1" applyBorder="1" applyAlignment="1">
      <alignment horizontal="center" vertical="top" wrapText="1"/>
    </xf>
    <xf numFmtId="0" fontId="14" fillId="3" borderId="9"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6" fillId="3" borderId="1" xfId="0" applyFont="1" applyFill="1" applyBorder="1" applyAlignment="1">
      <alignment horizontal="center" vertical="center" wrapText="1"/>
    </xf>
    <xf numFmtId="164" fontId="6" fillId="3" borderId="1" xfId="0" applyNumberFormat="1" applyFont="1" applyFill="1" applyBorder="1" applyAlignment="1">
      <alignment horizontal="center" vertical="center" wrapText="1"/>
    </xf>
    <xf numFmtId="167" fontId="4" fillId="3" borderId="1" xfId="2" applyNumberFormat="1" applyFont="1" applyFill="1" applyBorder="1" applyAlignment="1">
      <alignment horizontal="center" vertical="center" wrapText="1"/>
    </xf>
    <xf numFmtId="167" fontId="6" fillId="3" borderId="1" xfId="2" applyNumberFormat="1" applyFont="1" applyFill="1" applyBorder="1" applyAlignment="1">
      <alignment horizontal="center" vertical="center" wrapText="1"/>
    </xf>
    <xf numFmtId="1" fontId="4" fillId="3" borderId="1" xfId="2" applyNumberFormat="1" applyFont="1" applyFill="1" applyBorder="1" applyAlignment="1">
      <alignment horizontal="center" vertical="center" wrapText="1"/>
    </xf>
    <xf numFmtId="0" fontId="23" fillId="0" borderId="1" xfId="0" applyFont="1" applyBorder="1" applyAlignment="1">
      <alignment horizontal="left" vertical="top" wrapText="1"/>
    </xf>
    <xf numFmtId="10" fontId="6" fillId="0" borderId="1" xfId="0" applyNumberFormat="1" applyFont="1" applyBorder="1" applyAlignment="1">
      <alignment horizontal="center" vertical="center" wrapText="1"/>
    </xf>
    <xf numFmtId="10" fontId="4" fillId="0" borderId="1" xfId="0" applyNumberFormat="1" applyFont="1" applyBorder="1" applyAlignment="1">
      <alignment horizontal="center" vertical="top"/>
    </xf>
    <xf numFmtId="10" fontId="6" fillId="0" borderId="1" xfId="0" applyNumberFormat="1" applyFont="1" applyBorder="1" applyAlignment="1">
      <alignment horizontal="center" vertical="top" wrapText="1"/>
    </xf>
    <xf numFmtId="0" fontId="15" fillId="0" borderId="1" xfId="0" applyFont="1" applyBorder="1" applyAlignment="1">
      <alignment horizontal="center" vertical="top" wrapText="1"/>
    </xf>
    <xf numFmtId="9" fontId="15" fillId="0" borderId="1" xfId="0" applyNumberFormat="1" applyFont="1" applyBorder="1" applyAlignment="1">
      <alignment horizontal="center" vertical="center" wrapText="1"/>
    </xf>
    <xf numFmtId="0" fontId="1" fillId="0" borderId="1" xfId="0" applyFont="1" applyBorder="1" applyAlignment="1">
      <alignment vertical="center" wrapText="1" readingOrder="1"/>
    </xf>
    <xf numFmtId="0" fontId="23" fillId="3" borderId="1" xfId="0" applyFont="1" applyFill="1" applyBorder="1" applyAlignment="1">
      <alignment horizontal="left" vertical="top" wrapText="1" readingOrder="1"/>
    </xf>
    <xf numFmtId="0" fontId="1" fillId="3" borderId="1" xfId="0" applyFont="1" applyFill="1" applyBorder="1" applyAlignment="1">
      <alignment horizontal="left" vertical="top" wrapText="1" readingOrder="1"/>
    </xf>
    <xf numFmtId="0" fontId="1" fillId="0" borderId="2" xfId="0" applyFont="1" applyBorder="1" applyAlignment="1">
      <alignment horizontal="left" vertical="top" wrapText="1" readingOrder="1"/>
    </xf>
    <xf numFmtId="0" fontId="23" fillId="0" borderId="1" xfId="0" applyFont="1" applyBorder="1" applyAlignment="1">
      <alignment horizontal="left" vertical="top" wrapText="1" readingOrder="1"/>
    </xf>
    <xf numFmtId="0" fontId="23" fillId="3" borderId="1" xfId="0" applyFont="1" applyFill="1" applyBorder="1" applyAlignment="1">
      <alignment vertical="center" wrapText="1" readingOrder="1"/>
    </xf>
    <xf numFmtId="0" fontId="23" fillId="3" borderId="1" xfId="0" applyFont="1" applyFill="1" applyBorder="1" applyAlignment="1">
      <alignment wrapText="1" readingOrder="1"/>
    </xf>
    <xf numFmtId="9" fontId="23" fillId="3" borderId="1" xfId="0" applyNumberFormat="1" applyFont="1" applyFill="1" applyBorder="1" applyAlignment="1">
      <alignment horizontal="left" vertical="top" wrapText="1" readingOrder="1"/>
    </xf>
    <xf numFmtId="0" fontId="1" fillId="3" borderId="1" xfId="0" applyFont="1" applyFill="1" applyBorder="1" applyAlignment="1">
      <alignment vertical="center" wrapText="1" readingOrder="1"/>
    </xf>
    <xf numFmtId="0" fontId="6" fillId="0" borderId="5" xfId="0" applyFont="1" applyBorder="1" applyAlignment="1">
      <alignment horizontal="left" vertical="center" wrapText="1"/>
    </xf>
    <xf numFmtId="0" fontId="6" fillId="0" borderId="13" xfId="0" applyFont="1" applyBorder="1" applyAlignment="1">
      <alignment horizontal="left" vertical="center" wrapText="1"/>
    </xf>
    <xf numFmtId="0" fontId="1" fillId="0" borderId="4" xfId="0" applyFont="1" applyBorder="1" applyAlignment="1">
      <alignment horizontal="left" vertical="top" wrapText="1" readingOrder="1"/>
    </xf>
    <xf numFmtId="0" fontId="6" fillId="0" borderId="1" xfId="0" applyFont="1" applyFill="1" applyBorder="1" applyAlignment="1">
      <alignment horizontal="left" vertical="top" wrapText="1" readingOrder="1"/>
    </xf>
    <xf numFmtId="0" fontId="23" fillId="3" borderId="0" xfId="4" applyFont="1" applyFill="1" applyAlignment="1">
      <alignment vertical="center" wrapText="1" readingOrder="1"/>
    </xf>
    <xf numFmtId="0" fontId="23" fillId="3" borderId="0" xfId="0" applyFont="1" applyFill="1" applyAlignment="1">
      <alignment horizontal="left" vertical="center" wrapText="1" readingOrder="1"/>
    </xf>
    <xf numFmtId="0" fontId="23" fillId="3" borderId="1" xfId="4" applyFont="1" applyFill="1" applyBorder="1" applyAlignment="1">
      <alignment vertical="center" wrapText="1" readingOrder="1"/>
    </xf>
    <xf numFmtId="0" fontId="24" fillId="3" borderId="1" xfId="0" applyFont="1" applyFill="1" applyBorder="1" applyAlignment="1">
      <alignment horizontal="left" vertical="center" wrapText="1" readingOrder="1"/>
    </xf>
    <xf numFmtId="0" fontId="23" fillId="0" borderId="1" xfId="0" applyFont="1" applyFill="1" applyBorder="1" applyAlignment="1">
      <alignment horizontal="left" vertical="top" wrapText="1" readingOrder="1"/>
    </xf>
    <xf numFmtId="0" fontId="2" fillId="0" borderId="0" xfId="0" applyFont="1" applyAlignment="1">
      <alignment horizontal="center" wrapText="1"/>
    </xf>
    <xf numFmtId="0" fontId="0" fillId="0" borderId="0" xfId="0" applyFill="1" applyAlignment="1">
      <alignment wrapText="1"/>
    </xf>
    <xf numFmtId="0" fontId="13" fillId="0" borderId="1" xfId="0" applyFont="1" applyFill="1" applyBorder="1" applyAlignment="1">
      <alignment horizontal="left" vertical="top"/>
    </xf>
    <xf numFmtId="1" fontId="4" fillId="3" borderId="1" xfId="0" applyNumberFormat="1" applyFont="1" applyFill="1" applyBorder="1" applyAlignment="1">
      <alignment horizontal="center" vertical="top" wrapText="1"/>
    </xf>
    <xf numFmtId="0" fontId="6" fillId="0" borderId="5" xfId="0" applyFont="1" applyBorder="1" applyAlignment="1">
      <alignment horizontal="left" vertical="top" wrapText="1"/>
    </xf>
    <xf numFmtId="0" fontId="6" fillId="0" borderId="1" xfId="0" applyFont="1" applyFill="1" applyBorder="1" applyAlignment="1">
      <alignment horizontal="right" wrapText="1"/>
    </xf>
    <xf numFmtId="0" fontId="6" fillId="0" borderId="1" xfId="0" applyFont="1" applyBorder="1" applyAlignment="1">
      <alignment vertical="top" wrapText="1"/>
    </xf>
    <xf numFmtId="0" fontId="4" fillId="3" borderId="2" xfId="0" applyFont="1" applyFill="1" applyBorder="1" applyAlignment="1">
      <alignment horizontal="left" vertical="top" wrapText="1"/>
    </xf>
    <xf numFmtId="0" fontId="4" fillId="3" borderId="1" xfId="0" applyFont="1" applyFill="1" applyBorder="1" applyAlignment="1">
      <alignment horizontal="left" vertical="top" wrapText="1"/>
    </xf>
    <xf numFmtId="0" fontId="4" fillId="3" borderId="1" xfId="0" applyFont="1" applyFill="1" applyBorder="1" applyAlignment="1">
      <alignment horizontal="center" vertical="center" wrapText="1"/>
    </xf>
    <xf numFmtId="0" fontId="4" fillId="3" borderId="1" xfId="0" applyFont="1" applyFill="1" applyBorder="1" applyAlignment="1">
      <alignment horizontal="center" vertical="top" wrapText="1"/>
    </xf>
    <xf numFmtId="0" fontId="4" fillId="3" borderId="4" xfId="0" applyFont="1" applyFill="1" applyBorder="1" applyAlignment="1">
      <alignment horizontal="left" vertical="top" wrapText="1"/>
    </xf>
    <xf numFmtId="0" fontId="4" fillId="3" borderId="4" xfId="0" applyFont="1" applyFill="1" applyBorder="1" applyAlignment="1">
      <alignment horizontal="center" vertical="top" wrapText="1"/>
    </xf>
    <xf numFmtId="0" fontId="18" fillId="0" borderId="18" xfId="0" applyFont="1" applyFill="1" applyBorder="1" applyAlignment="1">
      <alignment horizontal="center"/>
    </xf>
    <xf numFmtId="0" fontId="6" fillId="0" borderId="14" xfId="0" applyFont="1" applyFill="1" applyBorder="1" applyAlignment="1">
      <alignment horizontal="left" vertical="top" wrapText="1"/>
    </xf>
    <xf numFmtId="0" fontId="4" fillId="0" borderId="7" xfId="0" applyFont="1" applyBorder="1" applyAlignment="1">
      <alignment vertical="top" wrapText="1"/>
    </xf>
    <xf numFmtId="0" fontId="22" fillId="3" borderId="3" xfId="0" applyFont="1" applyFill="1" applyBorder="1" applyAlignment="1">
      <alignment vertical="top" wrapText="1"/>
    </xf>
    <xf numFmtId="0" fontId="3" fillId="3" borderId="16" xfId="0" applyFont="1" applyFill="1" applyBorder="1" applyAlignment="1">
      <alignment vertical="top" wrapText="1"/>
    </xf>
    <xf numFmtId="0" fontId="4" fillId="3" borderId="16" xfId="0" applyFont="1" applyFill="1" applyBorder="1" applyAlignment="1">
      <alignment horizontal="left" vertical="top" wrapText="1"/>
    </xf>
    <xf numFmtId="0" fontId="4" fillId="3" borderId="16" xfId="0" applyFont="1" applyFill="1" applyBorder="1" applyAlignment="1">
      <alignment horizontal="center" vertical="top" wrapText="1"/>
    </xf>
    <xf numFmtId="0" fontId="4" fillId="3" borderId="16" xfId="0" applyFont="1" applyFill="1" applyBorder="1" applyAlignment="1">
      <alignment horizontal="center" vertical="center" wrapText="1"/>
    </xf>
    <xf numFmtId="2" fontId="4" fillId="3" borderId="16" xfId="0" applyNumberFormat="1" applyFont="1" applyFill="1" applyBorder="1" applyAlignment="1">
      <alignment horizontal="center" vertical="center" wrapText="1"/>
    </xf>
    <xf numFmtId="0" fontId="3" fillId="0" borderId="2" xfId="0" applyFont="1" applyFill="1" applyBorder="1" applyAlignment="1">
      <alignment vertical="top" wrapText="1"/>
    </xf>
    <xf numFmtId="0" fontId="3" fillId="0" borderId="3" xfId="0" applyFont="1" applyFill="1" applyBorder="1" applyAlignment="1">
      <alignment vertical="top" wrapText="1"/>
    </xf>
    <xf numFmtId="0" fontId="26" fillId="0" borderId="3" xfId="0" applyFont="1" applyFill="1" applyBorder="1" applyAlignment="1">
      <alignment vertical="top" wrapText="1"/>
    </xf>
    <xf numFmtId="0" fontId="26" fillId="3" borderId="3" xfId="0" applyFont="1" applyFill="1" applyBorder="1" applyAlignment="1">
      <alignment vertical="top" wrapText="1"/>
    </xf>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0" fontId="6" fillId="0" borderId="1" xfId="0" applyFont="1" applyFill="1" applyBorder="1" applyAlignment="1">
      <alignment horizontal="left" vertical="center" wrapText="1" readingOrder="1"/>
    </xf>
    <xf numFmtId="0" fontId="6" fillId="0" borderId="1" xfId="0" applyFont="1" applyBorder="1" applyAlignment="1">
      <alignment horizontal="left" vertical="center" wrapText="1"/>
    </xf>
    <xf numFmtId="0" fontId="25" fillId="0" borderId="0" xfId="0" applyFont="1" applyAlignment="1">
      <alignment horizontal="left" vertical="center" wrapText="1"/>
    </xf>
    <xf numFmtId="0" fontId="25" fillId="0" borderId="0" xfId="0" applyFont="1" applyAlignment="1">
      <alignment vertical="center" wrapText="1"/>
    </xf>
    <xf numFmtId="0" fontId="4" fillId="3" borderId="1" xfId="0" applyFont="1" applyFill="1" applyBorder="1" applyAlignment="1">
      <alignment horizontal="left" vertical="top" wrapText="1"/>
    </xf>
    <xf numFmtId="0" fontId="4" fillId="0" borderId="1" xfId="0" applyFont="1" applyFill="1" applyBorder="1" applyAlignment="1">
      <alignment horizontal="left" vertical="top" wrapText="1"/>
    </xf>
    <xf numFmtId="9"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6" fillId="3" borderId="1" xfId="0" applyFont="1" applyFill="1" applyBorder="1" applyAlignment="1">
      <alignment horizontal="left" vertical="top" wrapText="1"/>
    </xf>
    <xf numFmtId="165" fontId="4" fillId="3" borderId="1" xfId="0" applyNumberFormat="1" applyFont="1" applyFill="1" applyBorder="1" applyAlignment="1">
      <alignment horizontal="center" vertical="center" wrapText="1"/>
    </xf>
    <xf numFmtId="0" fontId="6" fillId="3" borderId="1" xfId="0" applyFont="1" applyFill="1" applyBorder="1" applyAlignment="1">
      <alignment horizontal="center" vertical="center" wrapText="1"/>
    </xf>
    <xf numFmtId="9" fontId="4" fillId="0" borderId="1" xfId="0" applyNumberFormat="1" applyFont="1" applyFill="1" applyBorder="1" applyAlignment="1">
      <alignment horizontal="left" vertical="top" wrapText="1"/>
    </xf>
    <xf numFmtId="0" fontId="1" fillId="0" borderId="1" xfId="0" applyFont="1" applyBorder="1" applyAlignment="1">
      <alignment vertical="center" wrapText="1" readingOrder="1"/>
    </xf>
    <xf numFmtId="0" fontId="1" fillId="3" borderId="1" xfId="0" applyFont="1" applyFill="1" applyBorder="1" applyAlignment="1">
      <alignment horizontal="left" vertical="top" wrapText="1"/>
    </xf>
    <xf numFmtId="14" fontId="4" fillId="3" borderId="1" xfId="0" applyNumberFormat="1" applyFont="1" applyFill="1" applyBorder="1" applyAlignment="1">
      <alignment horizontal="center" vertical="center" wrapText="1"/>
    </xf>
    <xf numFmtId="10" fontId="4" fillId="3" borderId="1" xfId="0" applyNumberFormat="1" applyFont="1" applyFill="1" applyBorder="1" applyAlignment="1">
      <alignment horizontal="center" vertical="top" wrapText="1"/>
    </xf>
    <xf numFmtId="0" fontId="1" fillId="0" borderId="0" xfId="0" applyFont="1" applyAlignment="1">
      <alignment vertical="center" wrapText="1"/>
    </xf>
    <xf numFmtId="0" fontId="26" fillId="0" borderId="3" xfId="0" applyFont="1" applyBorder="1" applyAlignment="1">
      <alignment vertical="top" wrapText="1"/>
    </xf>
    <xf numFmtId="0" fontId="4" fillId="0" borderId="13" xfId="0" applyFont="1" applyFill="1" applyBorder="1" applyAlignment="1">
      <alignment horizontal="center" vertical="center" wrapText="1"/>
    </xf>
    <xf numFmtId="0" fontId="4" fillId="0" borderId="9" xfId="0" applyFont="1" applyBorder="1" applyAlignment="1">
      <alignment horizontal="left" vertical="top" wrapText="1"/>
    </xf>
    <xf numFmtId="0" fontId="4" fillId="0" borderId="9" xfId="0" applyFont="1" applyFill="1" applyBorder="1" applyAlignment="1">
      <alignment horizontal="center" vertical="center" wrapText="1"/>
    </xf>
    <xf numFmtId="0" fontId="4" fillId="0" borderId="7" xfId="0" applyFont="1" applyFill="1" applyBorder="1" applyAlignment="1">
      <alignment horizontal="left" vertical="top" wrapText="1"/>
    </xf>
    <xf numFmtId="9" fontId="4" fillId="0" borderId="7" xfId="0" applyNumberFormat="1" applyFont="1" applyFill="1" applyBorder="1" applyAlignment="1">
      <alignment horizontal="left" vertical="top" wrapText="1"/>
    </xf>
    <xf numFmtId="9" fontId="4" fillId="0" borderId="7" xfId="0" applyNumberFormat="1" applyFont="1" applyFill="1" applyBorder="1" applyAlignment="1">
      <alignment horizontal="center" vertical="center" wrapText="1"/>
    </xf>
    <xf numFmtId="0" fontId="1" fillId="0" borderId="0" xfId="0" applyFont="1" applyBorder="1" applyAlignment="1">
      <alignment vertical="center" wrapText="1" readingOrder="1"/>
    </xf>
    <xf numFmtId="9" fontId="4" fillId="0" borderId="13" xfId="0" applyNumberFormat="1" applyFont="1" applyFill="1" applyBorder="1" applyAlignment="1">
      <alignment horizontal="center" vertical="center" wrapText="1"/>
    </xf>
    <xf numFmtId="0" fontId="4" fillId="0" borderId="19" xfId="0" applyFont="1" applyFill="1" applyBorder="1" applyAlignment="1">
      <alignment horizontal="center" vertical="center" wrapText="1"/>
    </xf>
    <xf numFmtId="0" fontId="6" fillId="0" borderId="1" xfId="0" applyFont="1" applyFill="1" applyBorder="1" applyAlignment="1">
      <alignment vertical="top" wrapText="1"/>
    </xf>
    <xf numFmtId="0" fontId="18" fillId="0" borderId="21" xfId="0" applyFont="1" applyFill="1" applyBorder="1" applyAlignment="1">
      <alignment horizontal="center"/>
    </xf>
    <xf numFmtId="0" fontId="4" fillId="0" borderId="9" xfId="0" applyFont="1" applyFill="1" applyBorder="1" applyAlignment="1">
      <alignment horizontal="left" vertical="top" wrapText="1"/>
    </xf>
    <xf numFmtId="0" fontId="4" fillId="0" borderId="2" xfId="0" applyFont="1" applyFill="1" applyBorder="1" applyAlignment="1">
      <alignment horizontal="center" vertical="top" wrapText="1"/>
    </xf>
    <xf numFmtId="0" fontId="6" fillId="0" borderId="2" xfId="0" applyFont="1" applyFill="1" applyBorder="1" applyAlignment="1">
      <alignment horizontal="left" vertical="top" wrapText="1"/>
    </xf>
    <xf numFmtId="0" fontId="18" fillId="0" borderId="22" xfId="0" applyFont="1" applyFill="1" applyBorder="1" applyAlignment="1">
      <alignment horizontal="center"/>
    </xf>
    <xf numFmtId="0" fontId="4" fillId="3" borderId="7" xfId="0" applyFont="1" applyFill="1" applyBorder="1" applyAlignment="1">
      <alignment horizontal="left" vertical="top" wrapText="1"/>
    </xf>
    <xf numFmtId="9" fontId="4" fillId="3" borderId="4" xfId="0" applyNumberFormat="1" applyFont="1" applyFill="1" applyBorder="1" applyAlignment="1">
      <alignment horizontal="center" vertical="center" wrapText="1"/>
    </xf>
    <xf numFmtId="0" fontId="4" fillId="3" borderId="4" xfId="0" applyFont="1" applyFill="1" applyBorder="1" applyAlignment="1">
      <alignment horizontal="center" vertical="center" wrapText="1"/>
    </xf>
    <xf numFmtId="0" fontId="18" fillId="0" borderId="1" xfId="0" applyFont="1" applyFill="1" applyBorder="1" applyAlignment="1">
      <alignment horizontal="center"/>
    </xf>
    <xf numFmtId="169" fontId="6" fillId="0" borderId="1" xfId="3" applyNumberFormat="1" applyFont="1" applyFill="1" applyBorder="1" applyAlignment="1">
      <alignment horizontal="center" vertical="center" wrapText="1"/>
    </xf>
    <xf numFmtId="169" fontId="6" fillId="0" borderId="1" xfId="0" applyNumberFormat="1" applyFont="1" applyFill="1" applyBorder="1" applyAlignment="1">
      <alignment horizontal="center" vertical="center" wrapText="1"/>
    </xf>
    <xf numFmtId="169" fontId="4" fillId="0" borderId="1" xfId="1" applyNumberFormat="1" applyFont="1" applyFill="1" applyBorder="1" applyAlignment="1">
      <alignment horizontal="center" vertical="center" wrapText="1"/>
    </xf>
    <xf numFmtId="169" fontId="4" fillId="0" borderId="1" xfId="0" applyNumberFormat="1" applyFont="1" applyBorder="1" applyAlignment="1">
      <alignment horizontal="center" vertical="center" wrapText="1"/>
    </xf>
    <xf numFmtId="170" fontId="6" fillId="0" borderId="2" xfId="3" applyNumberFormat="1" applyFont="1" applyFill="1" applyBorder="1" applyAlignment="1">
      <alignment horizontal="center" vertical="center" wrapText="1"/>
    </xf>
    <xf numFmtId="170" fontId="6" fillId="0" borderId="2" xfId="0" applyNumberFormat="1" applyFont="1" applyFill="1" applyBorder="1" applyAlignment="1">
      <alignment horizontal="center" vertical="center" wrapText="1"/>
    </xf>
    <xf numFmtId="170" fontId="4" fillId="0" borderId="2" xfId="1" applyNumberFormat="1" applyFont="1" applyFill="1" applyBorder="1" applyAlignment="1">
      <alignment horizontal="center" vertical="center" wrapText="1"/>
    </xf>
    <xf numFmtId="170" fontId="4" fillId="0" borderId="2" xfId="0" applyNumberFormat="1" applyFont="1" applyBorder="1" applyAlignment="1">
      <alignment horizontal="center" vertical="center" wrapText="1"/>
    </xf>
    <xf numFmtId="9" fontId="6" fillId="0" borderId="0" xfId="0" applyNumberFormat="1" applyFont="1" applyAlignment="1">
      <alignment horizontal="center" vertical="center"/>
    </xf>
    <xf numFmtId="9" fontId="6" fillId="0" borderId="1" xfId="0" applyNumberFormat="1" applyFont="1" applyBorder="1" applyAlignment="1">
      <alignment horizontal="center" vertical="center" wrapText="1"/>
    </xf>
    <xf numFmtId="9" fontId="4" fillId="0" borderId="1" xfId="0" applyNumberFormat="1" applyFont="1" applyBorder="1" applyAlignment="1">
      <alignment horizontal="center" vertical="center"/>
    </xf>
    <xf numFmtId="0" fontId="27" fillId="0" borderId="1" xfId="0" applyFont="1" applyBorder="1" applyAlignment="1">
      <alignment horizontal="center" vertical="center" wrapText="1"/>
    </xf>
    <xf numFmtId="0" fontId="4" fillId="0" borderId="1" xfId="0" applyFont="1" applyBorder="1" applyAlignment="1">
      <alignment horizontal="left" vertical="top" wrapText="1" readingOrder="1"/>
    </xf>
    <xf numFmtId="0" fontId="6" fillId="0" borderId="23" xfId="0" applyFont="1" applyBorder="1" applyAlignment="1">
      <alignment horizontal="left" vertical="center" wrapText="1"/>
    </xf>
    <xf numFmtId="9" fontId="6" fillId="0" borderId="23" xfId="0" applyNumberFormat="1" applyFont="1" applyBorder="1" applyAlignment="1">
      <alignment horizontal="center" vertical="center" wrapText="1"/>
    </xf>
    <xf numFmtId="9" fontId="6" fillId="0" borderId="23" xfId="1" applyFont="1" applyBorder="1" applyAlignment="1">
      <alignment horizontal="center" vertical="center" wrapText="1"/>
    </xf>
    <xf numFmtId="9" fontId="6" fillId="0" borderId="24" xfId="1" applyFont="1" applyBorder="1" applyAlignment="1">
      <alignment horizontal="center" vertical="center" wrapText="1"/>
    </xf>
    <xf numFmtId="0" fontId="6" fillId="0" borderId="23" xfId="0" applyFont="1" applyBorder="1" applyAlignment="1">
      <alignment horizontal="center" vertical="center" wrapText="1"/>
    </xf>
    <xf numFmtId="0" fontId="6" fillId="0" borderId="25" xfId="0" applyFont="1" applyBorder="1" applyAlignment="1">
      <alignment horizontal="left" vertical="top" wrapText="1" readingOrder="1"/>
    </xf>
    <xf numFmtId="0" fontId="6" fillId="0" borderId="4" xfId="0" applyFont="1" applyBorder="1" applyAlignment="1">
      <alignment horizontal="left" vertical="center" wrapText="1"/>
    </xf>
    <xf numFmtId="9" fontId="6" fillId="0" borderId="4" xfId="0" applyNumberFormat="1" applyFont="1" applyBorder="1" applyAlignment="1">
      <alignment horizontal="center" vertical="center" wrapText="1"/>
    </xf>
    <xf numFmtId="9" fontId="6" fillId="0" borderId="4" xfId="1" applyFont="1" applyBorder="1" applyAlignment="1">
      <alignment horizontal="center" vertical="center" wrapText="1"/>
    </xf>
    <xf numFmtId="9" fontId="6" fillId="0" borderId="6" xfId="1" applyFont="1" applyBorder="1" applyAlignment="1">
      <alignment horizontal="center" vertical="center" wrapText="1"/>
    </xf>
    <xf numFmtId="0" fontId="6" fillId="0" borderId="4" xfId="0" applyFont="1" applyBorder="1" applyAlignment="1">
      <alignment horizontal="center" vertical="center" wrapText="1"/>
    </xf>
    <xf numFmtId="0" fontId="6" fillId="0" borderId="7" xfId="0" applyFont="1" applyBorder="1" applyAlignment="1">
      <alignment horizontal="left" vertical="top" wrapText="1" readingOrder="1"/>
    </xf>
    <xf numFmtId="1" fontId="6" fillId="0" borderId="4" xfId="0" applyNumberFormat="1" applyFont="1" applyBorder="1" applyAlignment="1">
      <alignment horizontal="center" vertical="center" wrapText="1"/>
    </xf>
    <xf numFmtId="0" fontId="4" fillId="0" borderId="0" xfId="0" applyFont="1" applyAlignment="1">
      <alignment horizontal="center" vertical="center"/>
    </xf>
    <xf numFmtId="1" fontId="6" fillId="0" borderId="4" xfId="1" applyNumberFormat="1" applyFont="1" applyBorder="1" applyAlignment="1">
      <alignment horizontal="center" vertical="center" wrapText="1"/>
    </xf>
    <xf numFmtId="0" fontId="4" fillId="0" borderId="0" xfId="0" applyFont="1" applyAlignment="1">
      <alignment vertical="top" wrapText="1"/>
    </xf>
    <xf numFmtId="0" fontId="4" fillId="0" borderId="14" xfId="0" applyFont="1" applyBorder="1" applyAlignment="1">
      <alignment horizontal="center" vertical="center" wrapText="1"/>
    </xf>
    <xf numFmtId="0" fontId="6" fillId="0" borderId="1" xfId="0" applyFont="1" applyBorder="1" applyAlignment="1">
      <alignment horizontal="left" vertical="top" wrapText="1" readingOrder="1"/>
    </xf>
    <xf numFmtId="0" fontId="6" fillId="0" borderId="0" xfId="0" applyFont="1" applyAlignment="1">
      <alignment horizontal="center" vertical="center"/>
    </xf>
    <xf numFmtId="2" fontId="19" fillId="0" borderId="1" xfId="0" applyNumberFormat="1" applyFont="1" applyBorder="1" applyAlignment="1">
      <alignment horizontal="center" vertical="center"/>
    </xf>
    <xf numFmtId="0" fontId="19" fillId="0" borderId="1" xfId="0" applyFont="1" applyBorder="1" applyAlignment="1">
      <alignment horizontal="center" vertical="center"/>
    </xf>
    <xf numFmtId="9" fontId="4" fillId="3" borderId="1" xfId="0" applyNumberFormat="1" applyFont="1" applyFill="1" applyBorder="1" applyAlignment="1">
      <alignment horizontal="center" vertical="top" wrapText="1"/>
    </xf>
    <xf numFmtId="0" fontId="0" fillId="3" borderId="0" xfId="0" applyFill="1" applyAlignment="1">
      <alignment vertical="center"/>
    </xf>
    <xf numFmtId="0" fontId="4" fillId="4" borderId="1" xfId="0" applyFont="1" applyFill="1" applyBorder="1" applyAlignment="1">
      <alignment horizontal="center" vertical="top" wrapText="1"/>
    </xf>
    <xf numFmtId="0" fontId="6" fillId="0" borderId="1" xfId="0" applyFont="1" applyBorder="1" applyAlignment="1">
      <alignment horizontal="center" vertical="center"/>
    </xf>
    <xf numFmtId="168" fontId="4" fillId="0" borderId="1" xfId="2" applyNumberFormat="1" applyFont="1" applyBorder="1" applyAlignment="1">
      <alignment horizontal="center" vertical="center" wrapText="1"/>
    </xf>
    <xf numFmtId="168" fontId="4" fillId="0" borderId="2" xfId="2" applyNumberFormat="1" applyFont="1" applyBorder="1" applyAlignment="1">
      <alignment horizontal="center" vertical="center" wrapText="1"/>
    </xf>
    <xf numFmtId="0" fontId="23" fillId="0" borderId="1" xfId="0" applyFont="1" applyBorder="1" applyAlignment="1">
      <alignment horizontal="left" vertical="center" wrapText="1" readingOrder="1"/>
    </xf>
    <xf numFmtId="168" fontId="4" fillId="0" borderId="15" xfId="2" applyNumberFormat="1" applyFont="1" applyBorder="1" applyAlignment="1">
      <alignment horizontal="center" vertical="center" wrapText="1"/>
    </xf>
    <xf numFmtId="168" fontId="4" fillId="0" borderId="14" xfId="2" applyNumberFormat="1" applyFont="1" applyBorder="1" applyAlignment="1">
      <alignment horizontal="center" vertical="center" wrapText="1"/>
    </xf>
    <xf numFmtId="166" fontId="6" fillId="0" borderId="1" xfId="3" applyNumberFormat="1" applyFont="1" applyBorder="1" applyAlignment="1">
      <alignment horizontal="center" vertical="center"/>
    </xf>
    <xf numFmtId="42" fontId="4" fillId="0" borderId="1" xfId="3" applyNumberFormat="1" applyFont="1" applyBorder="1" applyAlignment="1">
      <alignment horizontal="center" vertical="center" wrapText="1"/>
    </xf>
    <xf numFmtId="42" fontId="4" fillId="0" borderId="15" xfId="3" applyNumberFormat="1" applyFont="1" applyBorder="1" applyAlignment="1">
      <alignment horizontal="center" vertical="center" wrapText="1"/>
    </xf>
    <xf numFmtId="42" fontId="4" fillId="0" borderId="1" xfId="0" applyNumberFormat="1" applyFont="1" applyBorder="1" applyAlignment="1">
      <alignment horizontal="center" vertical="center"/>
    </xf>
    <xf numFmtId="42" fontId="4" fillId="0" borderId="14" xfId="3" applyNumberFormat="1" applyFont="1" applyBorder="1" applyAlignment="1">
      <alignment horizontal="center" vertical="center" wrapText="1"/>
    </xf>
    <xf numFmtId="0" fontId="1" fillId="0" borderId="1" xfId="0" applyFont="1" applyBorder="1" applyAlignment="1">
      <alignment horizontal="left" vertical="center" wrapText="1" readingOrder="1"/>
    </xf>
    <xf numFmtId="171" fontId="4" fillId="3" borderId="16" xfId="0" applyNumberFormat="1" applyFont="1" applyFill="1" applyBorder="1" applyAlignment="1">
      <alignment horizontal="center" vertical="center" wrapText="1"/>
    </xf>
    <xf numFmtId="164" fontId="14" fillId="0" borderId="16" xfId="0" applyNumberFormat="1" applyFont="1" applyBorder="1" applyAlignment="1">
      <alignment horizontal="center" vertical="center" wrapText="1"/>
    </xf>
    <xf numFmtId="10" fontId="14" fillId="0" borderId="16" xfId="0" applyNumberFormat="1" applyFont="1" applyBorder="1" applyAlignment="1">
      <alignment horizontal="center" vertical="center" wrapText="1"/>
    </xf>
    <xf numFmtId="0" fontId="14" fillId="0" borderId="16" xfId="0" applyFont="1" applyBorder="1" applyAlignment="1">
      <alignment horizontal="center" vertical="center" wrapText="1"/>
    </xf>
    <xf numFmtId="0" fontId="4" fillId="5" borderId="16" xfId="0" applyFont="1" applyFill="1" applyBorder="1" applyAlignment="1">
      <alignment horizontal="left" vertical="top" wrapText="1"/>
    </xf>
    <xf numFmtId="1" fontId="4" fillId="5" borderId="16" xfId="0" applyNumberFormat="1" applyFont="1" applyFill="1" applyBorder="1" applyAlignment="1">
      <alignment horizontal="center" vertical="center" wrapText="1"/>
    </xf>
    <xf numFmtId="0" fontId="4" fillId="5" borderId="16" xfId="0" applyFont="1" applyFill="1" applyBorder="1" applyAlignment="1">
      <alignment horizontal="center" vertical="center" wrapText="1"/>
    </xf>
    <xf numFmtId="0" fontId="4" fillId="5" borderId="16" xfId="0" applyFont="1" applyFill="1" applyBorder="1" applyAlignment="1">
      <alignment vertical="center" wrapText="1" readingOrder="1"/>
    </xf>
    <xf numFmtId="9" fontId="4" fillId="0" borderId="7" xfId="0" applyNumberFormat="1" applyFont="1" applyBorder="1" applyAlignment="1">
      <alignment horizontal="left" vertical="top" wrapText="1"/>
    </xf>
    <xf numFmtId="9" fontId="4" fillId="0" borderId="7" xfId="0" applyNumberFormat="1" applyFont="1" applyBorder="1" applyAlignment="1">
      <alignment horizontal="center" vertical="center" wrapText="1"/>
    </xf>
    <xf numFmtId="9" fontId="4" fillId="0" borderId="13" xfId="0" applyNumberFormat="1" applyFont="1" applyBorder="1" applyAlignment="1">
      <alignment horizontal="center" vertical="center" wrapText="1"/>
    </xf>
    <xf numFmtId="0" fontId="4" fillId="0" borderId="20" xfId="0" applyFont="1" applyBorder="1" applyAlignment="1">
      <alignment horizontal="center" vertical="center" wrapText="1"/>
    </xf>
    <xf numFmtId="165" fontId="4" fillId="0" borderId="1" xfId="1" applyNumberFormat="1" applyFont="1" applyBorder="1" applyAlignment="1">
      <alignment horizontal="right" vertical="center" wrapText="1"/>
    </xf>
    <xf numFmtId="165" fontId="4" fillId="0" borderId="15" xfId="1" applyNumberFormat="1" applyFont="1" applyBorder="1" applyAlignment="1">
      <alignment horizontal="right" vertical="center" wrapText="1"/>
    </xf>
    <xf numFmtId="165" fontId="4" fillId="0" borderId="14" xfId="1" applyNumberFormat="1" applyFont="1" applyBorder="1" applyAlignment="1">
      <alignment horizontal="right" vertical="center" wrapText="1"/>
    </xf>
    <xf numFmtId="0" fontId="20" fillId="0" borderId="0" xfId="0" applyFont="1" applyAlignment="1">
      <alignment horizontal="center"/>
    </xf>
    <xf numFmtId="0" fontId="5" fillId="0" borderId="0" xfId="0" applyFont="1" applyAlignment="1">
      <alignment horizontal="center" wrapText="1"/>
    </xf>
    <xf numFmtId="0" fontId="12" fillId="0" borderId="0" xfId="0" applyFont="1" applyAlignment="1">
      <alignment vertical="center" wrapText="1"/>
    </xf>
    <xf numFmtId="0" fontId="6" fillId="0" borderId="14" xfId="0" applyFont="1" applyBorder="1" applyAlignment="1">
      <alignment horizontal="left" vertical="top" wrapText="1"/>
    </xf>
    <xf numFmtId="0" fontId="13" fillId="0" borderId="1" xfId="0" applyFont="1" applyBorder="1" applyAlignment="1">
      <alignment horizontal="left" vertical="top"/>
    </xf>
    <xf numFmtId="166" fontId="6" fillId="0" borderId="1" xfId="3" applyNumberFormat="1" applyFont="1" applyBorder="1" applyAlignment="1">
      <alignment horizontal="center" vertical="center" wrapText="1"/>
    </xf>
    <xf numFmtId="172" fontId="6" fillId="0" borderId="1" xfId="0" applyNumberFormat="1" applyFont="1" applyBorder="1" applyAlignment="1">
      <alignment horizontal="center" vertical="center" wrapText="1"/>
    </xf>
    <xf numFmtId="172" fontId="4" fillId="0" borderId="1" xfId="1" applyNumberFormat="1" applyFont="1" applyBorder="1" applyAlignment="1">
      <alignment horizontal="center" vertical="center" wrapText="1"/>
    </xf>
    <xf numFmtId="6" fontId="4" fillId="0" borderId="1" xfId="0" applyNumberFormat="1" applyFont="1" applyBorder="1" applyAlignment="1">
      <alignment horizontal="center" vertical="center" wrapText="1"/>
    </xf>
    <xf numFmtId="0" fontId="6" fillId="0" borderId="1" xfId="0" applyFont="1" applyBorder="1" applyAlignment="1">
      <alignment horizontal="left" vertical="center" wrapText="1" readingOrder="1"/>
    </xf>
    <xf numFmtId="0" fontId="18" fillId="0" borderId="21" xfId="0" applyFont="1" applyBorder="1" applyAlignment="1">
      <alignment horizontal="center"/>
    </xf>
    <xf numFmtId="0" fontId="4" fillId="0" borderId="2" xfId="0" applyFont="1" applyBorder="1" applyAlignment="1">
      <alignment horizontal="center" vertical="top" wrapText="1"/>
    </xf>
    <xf numFmtId="0" fontId="6" fillId="0" borderId="2" xfId="0" applyFont="1" applyBorder="1" applyAlignment="1">
      <alignment horizontal="left" vertical="top" wrapText="1"/>
    </xf>
    <xf numFmtId="166" fontId="6" fillId="0" borderId="2" xfId="3" applyNumberFormat="1" applyFont="1" applyBorder="1" applyAlignment="1">
      <alignment horizontal="center" vertical="center" wrapText="1"/>
    </xf>
    <xf numFmtId="172" fontId="6" fillId="0" borderId="2" xfId="0" applyNumberFormat="1" applyFont="1" applyBorder="1" applyAlignment="1">
      <alignment horizontal="center" vertical="center" wrapText="1"/>
    </xf>
    <xf numFmtId="6" fontId="4" fillId="0" borderId="2" xfId="1" applyNumberFormat="1" applyFont="1" applyBorder="1" applyAlignment="1">
      <alignment horizontal="center" vertical="center" wrapText="1"/>
    </xf>
    <xf numFmtId="6" fontId="4" fillId="0" borderId="2" xfId="0" applyNumberFormat="1" applyFont="1" applyBorder="1" applyAlignment="1">
      <alignment horizontal="center" vertical="center" wrapText="1"/>
    </xf>
    <xf numFmtId="0" fontId="4" fillId="0" borderId="2" xfId="0" applyFont="1" applyBorder="1" applyAlignment="1">
      <alignment horizontal="center" vertical="center" wrapText="1"/>
    </xf>
    <xf numFmtId="0" fontId="18" fillId="6" borderId="0" xfId="0" applyFont="1" applyFill="1" applyAlignment="1">
      <alignment horizontal="center"/>
    </xf>
    <xf numFmtId="0" fontId="0" fillId="7" borderId="0" xfId="0" applyFill="1"/>
    <xf numFmtId="0" fontId="18" fillId="7" borderId="26" xfId="0" applyFont="1" applyFill="1" applyBorder="1"/>
    <xf numFmtId="0" fontId="0" fillId="0" borderId="26" xfId="0" applyBorder="1"/>
    <xf numFmtId="3" fontId="0" fillId="0" borderId="0" xfId="0" applyNumberFormat="1" applyAlignment="1">
      <alignment horizontal="center"/>
    </xf>
    <xf numFmtId="3" fontId="0" fillId="0" borderId="0" xfId="0" applyNumberFormat="1"/>
    <xf numFmtId="3" fontId="0" fillId="0" borderId="0" xfId="0" applyNumberFormat="1" applyAlignment="1">
      <alignment horizontal="right"/>
    </xf>
    <xf numFmtId="165" fontId="0" fillId="0" borderId="0" xfId="0" applyNumberFormat="1" applyAlignment="1">
      <alignment horizontal="right"/>
    </xf>
    <xf numFmtId="165" fontId="0" fillId="0" borderId="0" xfId="0" applyNumberFormat="1"/>
    <xf numFmtId="172" fontId="0" fillId="0" borderId="0" xfId="0" applyNumberFormat="1"/>
    <xf numFmtId="0" fontId="21" fillId="0" borderId="0" xfId="4"/>
    <xf numFmtId="1" fontId="0" fillId="0" borderId="0" xfId="0" applyNumberFormat="1"/>
    <xf numFmtId="0" fontId="0" fillId="0" borderId="0" xfId="0" applyAlignment="1">
      <alignment horizontal="right"/>
    </xf>
    <xf numFmtId="0" fontId="33" fillId="0" borderId="0" xfId="0" applyFont="1" applyAlignment="1">
      <alignment horizontal="right"/>
    </xf>
    <xf numFmtId="0" fontId="18" fillId="8" borderId="0" xfId="0" applyFont="1" applyFill="1"/>
    <xf numFmtId="0" fontId="0" fillId="8" borderId="0" xfId="0" applyFill="1"/>
    <xf numFmtId="0" fontId="0" fillId="8" borderId="0" xfId="0" applyFill="1" applyAlignment="1">
      <alignment horizontal="center"/>
    </xf>
    <xf numFmtId="0" fontId="18" fillId="8" borderId="26" xfId="0" applyFont="1" applyFill="1" applyBorder="1"/>
    <xf numFmtId="0" fontId="18" fillId="0" borderId="0" xfId="0" applyFont="1"/>
    <xf numFmtId="165" fontId="0" fillId="0" borderId="0" xfId="1" applyNumberFormat="1" applyFont="1"/>
    <xf numFmtId="0" fontId="18" fillId="9" borderId="0" xfId="0" applyFont="1" applyFill="1"/>
    <xf numFmtId="0" fontId="0" fillId="9" borderId="0" xfId="0" applyFill="1"/>
    <xf numFmtId="0" fontId="0" fillId="9" borderId="0" xfId="0" applyFill="1" applyAlignment="1">
      <alignment horizontal="center"/>
    </xf>
    <xf numFmtId="0" fontId="18" fillId="9" borderId="26" xfId="0" applyFont="1" applyFill="1" applyBorder="1"/>
    <xf numFmtId="172" fontId="0" fillId="0" borderId="0" xfId="0" applyNumberFormat="1" applyAlignment="1">
      <alignment horizontal="center"/>
    </xf>
    <xf numFmtId="0" fontId="0" fillId="0" borderId="26" xfId="0" applyBorder="1" applyAlignment="1">
      <alignment horizontal="center"/>
    </xf>
    <xf numFmtId="164" fontId="0" fillId="0" borderId="26" xfId="0" applyNumberFormat="1" applyBorder="1"/>
    <xf numFmtId="0" fontId="4" fillId="10" borderId="1" xfId="0" applyFont="1" applyFill="1" applyBorder="1" applyAlignment="1">
      <alignment horizontal="center" vertical="top" wrapText="1"/>
    </xf>
    <xf numFmtId="10" fontId="4" fillId="3" borderId="1" xfId="1" applyNumberFormat="1" applyFont="1" applyFill="1" applyBorder="1" applyAlignment="1">
      <alignment horizontal="center" vertical="top" wrapText="1"/>
    </xf>
    <xf numFmtId="0" fontId="9" fillId="3" borderId="1" xfId="0" applyFont="1" applyFill="1" applyBorder="1" applyAlignment="1">
      <alignment horizontal="left" vertical="center" wrapText="1"/>
    </xf>
    <xf numFmtId="0" fontId="9" fillId="0" borderId="4" xfId="0" applyFont="1" applyFill="1" applyBorder="1" applyAlignment="1">
      <alignment horizontal="left" vertical="center" wrapText="1"/>
    </xf>
    <xf numFmtId="0" fontId="9" fillId="0" borderId="1" xfId="0" applyFont="1" applyFill="1" applyBorder="1" applyAlignment="1">
      <alignment horizontal="left" vertical="center" wrapText="1"/>
    </xf>
    <xf numFmtId="0" fontId="11" fillId="2" borderId="8" xfId="0" applyFont="1" applyFill="1" applyBorder="1" applyAlignment="1">
      <alignment horizontal="center" vertical="center"/>
    </xf>
    <xf numFmtId="0" fontId="11" fillId="2" borderId="12" xfId="0" applyFont="1" applyFill="1" applyBorder="1" applyAlignment="1">
      <alignment horizontal="center" vertical="center"/>
    </xf>
    <xf numFmtId="0" fontId="11" fillId="2" borderId="9" xfId="0" applyFont="1" applyFill="1" applyBorder="1" applyAlignment="1">
      <alignment horizontal="center" vertical="center"/>
    </xf>
    <xf numFmtId="49" fontId="5" fillId="2" borderId="6" xfId="0" applyNumberFormat="1" applyFont="1" applyFill="1" applyBorder="1" applyAlignment="1">
      <alignment horizontal="center" vertical="center" wrapText="1"/>
    </xf>
    <xf numFmtId="49" fontId="5" fillId="2" borderId="13" xfId="0" applyNumberFormat="1" applyFont="1" applyFill="1" applyBorder="1" applyAlignment="1">
      <alignment horizontal="center" vertical="center" wrapText="1"/>
    </xf>
    <xf numFmtId="49" fontId="5" fillId="2" borderId="7" xfId="0" applyNumberFormat="1" applyFont="1" applyFill="1" applyBorder="1" applyAlignment="1">
      <alignment horizontal="center" vertical="center" wrapText="1"/>
    </xf>
    <xf numFmtId="0" fontId="9" fillId="0" borderId="2" xfId="0" applyFont="1" applyBorder="1" applyAlignment="1">
      <alignment horizontal="left" vertical="center" wrapText="1"/>
    </xf>
    <xf numFmtId="0" fontId="9" fillId="0" borderId="1" xfId="0" applyFont="1" applyBorder="1" applyAlignment="1">
      <alignment horizontal="left" vertical="center" wrapText="1"/>
    </xf>
    <xf numFmtId="0" fontId="2" fillId="2" borderId="10" xfId="0" applyFont="1" applyFill="1" applyBorder="1" applyAlignment="1">
      <alignment horizontal="center" wrapText="1"/>
    </xf>
    <xf numFmtId="0" fontId="2" fillId="2" borderId="11" xfId="0" applyFont="1" applyFill="1" applyBorder="1" applyAlignment="1">
      <alignment horizontal="center" wrapText="1"/>
    </xf>
    <xf numFmtId="0" fontId="5" fillId="2" borderId="2" xfId="0" applyFont="1" applyFill="1" applyBorder="1" applyAlignment="1">
      <alignment horizontal="center" wrapText="1"/>
    </xf>
    <xf numFmtId="0" fontId="5" fillId="2" borderId="4" xfId="0" applyFont="1" applyFill="1" applyBorder="1" applyAlignment="1">
      <alignment horizontal="center" wrapText="1"/>
    </xf>
    <xf numFmtId="0" fontId="2" fillId="2" borderId="15"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8" fillId="2" borderId="10" xfId="0" applyFont="1" applyFill="1" applyBorder="1" applyAlignment="1">
      <alignment horizontal="center" wrapText="1"/>
    </xf>
    <xf numFmtId="0" fontId="8" fillId="2" borderId="11" xfId="0" applyFont="1" applyFill="1" applyBorder="1" applyAlignment="1">
      <alignment horizontal="center" wrapText="1"/>
    </xf>
    <xf numFmtId="0" fontId="5" fillId="2" borderId="10" xfId="0" applyFont="1" applyFill="1" applyBorder="1" applyAlignment="1">
      <alignment horizontal="center" wrapText="1"/>
    </xf>
    <xf numFmtId="0" fontId="5" fillId="2" borderId="11" xfId="0" applyFont="1" applyFill="1" applyBorder="1" applyAlignment="1">
      <alignment horizontal="center" wrapText="1"/>
    </xf>
    <xf numFmtId="0" fontId="5" fillId="2" borderId="10" xfId="0" applyFont="1" applyFill="1" applyBorder="1" applyAlignment="1">
      <alignment horizontal="left" wrapText="1"/>
    </xf>
    <xf numFmtId="0" fontId="5" fillId="2" borderId="11" xfId="0" applyFont="1" applyFill="1" applyBorder="1" applyAlignment="1">
      <alignment horizontal="left" wrapText="1"/>
    </xf>
    <xf numFmtId="0" fontId="9" fillId="0" borderId="8"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9" fillId="3" borderId="15" xfId="0" applyFont="1" applyFill="1" applyBorder="1" applyAlignment="1">
      <alignment horizontal="left" vertical="center" wrapText="1"/>
    </xf>
    <xf numFmtId="0" fontId="9" fillId="3" borderId="5" xfId="0" applyFont="1" applyFill="1" applyBorder="1" applyAlignment="1">
      <alignment horizontal="left" vertical="center" wrapText="1"/>
    </xf>
    <xf numFmtId="0" fontId="9" fillId="3" borderId="14" xfId="0" applyFont="1" applyFill="1" applyBorder="1" applyAlignment="1">
      <alignment horizontal="left" vertical="center" wrapText="1"/>
    </xf>
    <xf numFmtId="0" fontId="16" fillId="2" borderId="8" xfId="0" applyFont="1" applyFill="1" applyBorder="1" applyAlignment="1">
      <alignment horizontal="center" vertical="center"/>
    </xf>
    <xf numFmtId="0" fontId="16" fillId="2" borderId="12" xfId="0" applyFont="1" applyFill="1" applyBorder="1" applyAlignment="1">
      <alignment horizontal="center" vertical="center"/>
    </xf>
    <xf numFmtId="0" fontId="16" fillId="2" borderId="9" xfId="0" applyFont="1" applyFill="1" applyBorder="1" applyAlignment="1">
      <alignment horizontal="center" vertical="center"/>
    </xf>
    <xf numFmtId="0" fontId="4" fillId="0" borderId="7" xfId="0" applyFont="1" applyFill="1" applyBorder="1" applyAlignment="1">
      <alignment vertical="center" wrapText="1"/>
    </xf>
    <xf numFmtId="0" fontId="1" fillId="0" borderId="16" xfId="0" applyFont="1" applyBorder="1" applyAlignment="1">
      <alignment vertical="center" wrapText="1" readingOrder="1"/>
    </xf>
    <xf numFmtId="0" fontId="0" fillId="6" borderId="0" xfId="0" applyFill="1" applyAlignment="1">
      <alignment horizontal="center"/>
    </xf>
    <xf numFmtId="0" fontId="0" fillId="6" borderId="0" xfId="0" applyFill="1"/>
    <xf numFmtId="172" fontId="4" fillId="0" borderId="2" xfId="1" applyNumberFormat="1" applyFont="1" applyBorder="1" applyAlignment="1">
      <alignment horizontal="center" vertical="center" wrapText="1"/>
    </xf>
    <xf numFmtId="0" fontId="6" fillId="0" borderId="2" xfId="0" applyFont="1" applyBorder="1" applyAlignment="1">
      <alignment horizontal="left" vertical="center" wrapText="1" readingOrder="1"/>
    </xf>
    <xf numFmtId="0" fontId="3" fillId="0" borderId="27" xfId="0" applyFont="1" applyBorder="1" applyAlignment="1">
      <alignment vertical="top" wrapText="1"/>
    </xf>
    <xf numFmtId="0" fontId="4" fillId="0" borderId="28" xfId="0" applyFont="1" applyBorder="1" applyAlignment="1">
      <alignment horizontal="left" vertical="top" wrapText="1"/>
    </xf>
    <xf numFmtId="0" fontId="4" fillId="0" borderId="27" xfId="0" applyFont="1" applyBorder="1" applyAlignment="1">
      <alignment horizontal="center" vertical="top" wrapText="1"/>
    </xf>
    <xf numFmtId="0" fontId="6" fillId="0" borderId="27" xfId="0" applyFont="1" applyBorder="1" applyAlignment="1">
      <alignment horizontal="left" vertical="top" wrapText="1"/>
    </xf>
    <xf numFmtId="166" fontId="6" fillId="0" borderId="27" xfId="3" applyNumberFormat="1" applyFont="1" applyBorder="1" applyAlignment="1">
      <alignment horizontal="center" vertical="center" wrapText="1"/>
    </xf>
    <xf numFmtId="172" fontId="6" fillId="0" borderId="27" xfId="0" applyNumberFormat="1" applyFont="1" applyBorder="1" applyAlignment="1">
      <alignment horizontal="center" vertical="center" wrapText="1"/>
    </xf>
    <xf numFmtId="6" fontId="4" fillId="0" borderId="27" xfId="1" applyNumberFormat="1" applyFont="1" applyBorder="1" applyAlignment="1">
      <alignment horizontal="center" vertical="center" wrapText="1"/>
    </xf>
    <xf numFmtId="6" fontId="4" fillId="0" borderId="27" xfId="0" applyNumberFormat="1" applyFont="1" applyBorder="1" applyAlignment="1">
      <alignment horizontal="center" vertical="center" wrapText="1"/>
    </xf>
    <xf numFmtId="0" fontId="4" fillId="0" borderId="27" xfId="0" applyFont="1" applyBorder="1" applyAlignment="1">
      <alignment horizontal="center" vertical="center" wrapText="1"/>
    </xf>
    <xf numFmtId="0" fontId="1" fillId="0" borderId="29" xfId="0" applyFont="1" applyBorder="1" applyAlignment="1">
      <alignment vertical="center" wrapText="1"/>
    </xf>
  </cellXfs>
  <cellStyles count="5">
    <cellStyle name="Comma" xfId="2" builtinId="3"/>
    <cellStyle name="Currency" xfId="3" builtinId="4"/>
    <cellStyle name="Hyperlink" xfId="4" builtinId="8"/>
    <cellStyle name="Normal" xfId="0" builtinId="0"/>
    <cellStyle name="Percent" xfId="1" builtinId="5"/>
  </cellStyles>
  <dxfs count="0"/>
  <tableStyles count="0" defaultTableStyle="TableStyleMedium2" defaultPivotStyle="PivotStyleLight16"/>
  <colors>
    <mruColors>
      <color rgb="FFCC00CC"/>
      <color rgb="FFFF33CC"/>
      <color rgb="FF0000FF"/>
      <color rgb="FF0066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hyperlink" Target="https://www.census.gov/newsroom/press-releases/2019/income-poverty.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79"/>
  <sheetViews>
    <sheetView showGridLines="0" tabSelected="1" topLeftCell="B1" zoomScale="70" zoomScaleNormal="70" workbookViewId="0">
      <pane ySplit="5" topLeftCell="A51" activePane="bottomLeft" state="frozen"/>
      <selection pane="bottomLeft" activeCell="E2" sqref="E2"/>
    </sheetView>
  </sheetViews>
  <sheetFormatPr defaultColWidth="8.81640625" defaultRowHeight="14.5" x14ac:dyDescent="0.35"/>
  <cols>
    <col min="1" max="1" width="7.54296875" style="40" customWidth="1"/>
    <col min="2" max="2" width="21.453125" style="2" customWidth="1"/>
    <col min="3" max="3" width="55.453125" style="31" customWidth="1"/>
    <col min="4" max="4" width="26.54296875" style="10" customWidth="1"/>
    <col min="5" max="5" width="55.81640625" style="36" customWidth="1"/>
    <col min="6" max="6" width="18" style="36" customWidth="1"/>
    <col min="7" max="7" width="16.453125" style="2" customWidth="1"/>
    <col min="8" max="8" width="16.453125" style="27" customWidth="1"/>
    <col min="9" max="9" width="16.1796875" style="27" customWidth="1"/>
    <col min="10" max="10" width="18.1796875" style="27" customWidth="1"/>
    <col min="11" max="11" width="18" style="27" customWidth="1"/>
    <col min="12" max="12" width="134.7265625" style="31" customWidth="1"/>
    <col min="13" max="18" width="8.81640625" style="1"/>
    <col min="20" max="16384" width="8.81640625" style="1"/>
  </cols>
  <sheetData>
    <row r="1" spans="1:12" ht="20" x14ac:dyDescent="0.35">
      <c r="B1" s="277" t="s">
        <v>30</v>
      </c>
      <c r="C1" s="278"/>
      <c r="D1" s="279"/>
      <c r="E1" s="37"/>
      <c r="F1" s="37"/>
      <c r="G1" s="34"/>
      <c r="I1" s="34"/>
      <c r="J1" s="34"/>
      <c r="L1" s="28" t="s">
        <v>28</v>
      </c>
    </row>
    <row r="2" spans="1:12" ht="25.4" customHeight="1" thickBot="1" x14ac:dyDescent="0.45">
      <c r="A2" s="41"/>
      <c r="B2" s="280" t="s">
        <v>173</v>
      </c>
      <c r="C2" s="281"/>
      <c r="D2" s="282"/>
      <c r="E2" s="38"/>
      <c r="F2" s="61"/>
      <c r="G2" s="58" t="s">
        <v>44</v>
      </c>
      <c r="H2" s="58" t="s">
        <v>45</v>
      </c>
      <c r="I2" s="55" t="s">
        <v>46</v>
      </c>
      <c r="J2" s="54" t="s">
        <v>47</v>
      </c>
      <c r="L2" s="29"/>
    </row>
    <row r="3" spans="1:12" ht="32.15" customHeight="1" thickBot="1" x14ac:dyDescent="0.45">
      <c r="B3" s="54" t="s">
        <v>39</v>
      </c>
      <c r="C3" s="54" t="s">
        <v>40</v>
      </c>
      <c r="D3" s="54" t="s">
        <v>41</v>
      </c>
      <c r="E3" s="54" t="s">
        <v>42</v>
      </c>
      <c r="F3" s="59" t="s">
        <v>43</v>
      </c>
      <c r="G3" s="289" t="s">
        <v>52</v>
      </c>
      <c r="H3" s="290"/>
      <c r="I3" s="290"/>
      <c r="J3" s="291"/>
      <c r="K3" s="57" t="s">
        <v>51</v>
      </c>
      <c r="L3" s="30"/>
    </row>
    <row r="4" spans="1:12" s="3" customFormat="1" ht="29.15" customHeight="1" thickBot="1" x14ac:dyDescent="0.45">
      <c r="A4" s="56" t="s">
        <v>38</v>
      </c>
      <c r="B4" s="292" t="s">
        <v>121</v>
      </c>
      <c r="C4" s="294" t="s">
        <v>9</v>
      </c>
      <c r="D4" s="287" t="s">
        <v>29</v>
      </c>
      <c r="E4" s="296" t="s">
        <v>10</v>
      </c>
      <c r="F4" s="287" t="s">
        <v>53</v>
      </c>
      <c r="G4" s="287" t="s">
        <v>50</v>
      </c>
      <c r="H4" s="294" t="s">
        <v>18</v>
      </c>
      <c r="I4" s="294" t="s">
        <v>19</v>
      </c>
      <c r="J4" s="287" t="s">
        <v>20</v>
      </c>
      <c r="K4" s="285" t="s">
        <v>31</v>
      </c>
      <c r="L4" s="98" t="s">
        <v>54</v>
      </c>
    </row>
    <row r="5" spans="1:12" s="3" customFormat="1" ht="37.4" customHeight="1" thickBot="1" x14ac:dyDescent="0.4">
      <c r="A5" s="53" t="s">
        <v>48</v>
      </c>
      <c r="B5" s="293"/>
      <c r="C5" s="295"/>
      <c r="D5" s="288"/>
      <c r="E5" s="297"/>
      <c r="F5" s="288"/>
      <c r="G5" s="288"/>
      <c r="H5" s="295"/>
      <c r="I5" s="295"/>
      <c r="J5" s="288"/>
      <c r="K5" s="286"/>
      <c r="L5" s="50" t="s">
        <v>49</v>
      </c>
    </row>
    <row r="6" spans="1:12" s="5" customFormat="1" ht="27" customHeight="1" thickBot="1" x14ac:dyDescent="0.4">
      <c r="A6" s="49">
        <v>1</v>
      </c>
      <c r="B6" s="283" t="s">
        <v>21</v>
      </c>
      <c r="C6" s="284"/>
      <c r="D6" s="284"/>
      <c r="E6" s="284"/>
      <c r="F6" s="284"/>
      <c r="G6" s="284"/>
      <c r="H6" s="284"/>
      <c r="I6" s="284"/>
      <c r="J6" s="284"/>
      <c r="K6" s="284"/>
      <c r="L6" s="284"/>
    </row>
    <row r="7" spans="1:12" s="46" customFormat="1" ht="30" customHeight="1" thickBot="1" x14ac:dyDescent="0.4">
      <c r="A7" s="111">
        <f>+A6+1</f>
        <v>2</v>
      </c>
      <c r="B7" s="120"/>
      <c r="C7" s="43" t="s">
        <v>120</v>
      </c>
      <c r="D7" s="199" t="s">
        <v>178</v>
      </c>
      <c r="E7" s="4" t="s">
        <v>69</v>
      </c>
      <c r="F7" s="20" t="s">
        <v>179</v>
      </c>
      <c r="G7" s="201"/>
      <c r="H7" s="201"/>
      <c r="I7" s="202"/>
      <c r="J7" s="201"/>
      <c r="K7" s="124"/>
      <c r="L7" s="203"/>
    </row>
    <row r="8" spans="1:12" s="46" customFormat="1" ht="30" customHeight="1" thickBot="1" x14ac:dyDescent="0.4">
      <c r="A8" s="111">
        <f t="shared" ref="A8:A71" si="0">+A7+1</f>
        <v>3</v>
      </c>
      <c r="B8" s="121"/>
      <c r="C8" s="43" t="s">
        <v>98</v>
      </c>
      <c r="D8" s="199" t="s">
        <v>178</v>
      </c>
      <c r="E8" s="4" t="s">
        <v>143</v>
      </c>
      <c r="F8" s="20" t="s">
        <v>179</v>
      </c>
      <c r="G8" s="201"/>
      <c r="H8" s="204"/>
      <c r="I8" s="201"/>
      <c r="J8" s="205"/>
      <c r="K8" s="124"/>
      <c r="L8" s="203"/>
    </row>
    <row r="9" spans="1:12" s="46" customFormat="1" ht="30" customHeight="1" thickBot="1" x14ac:dyDescent="0.4">
      <c r="A9" s="111">
        <f t="shared" si="0"/>
        <v>4</v>
      </c>
      <c r="B9" s="121"/>
      <c r="C9" s="43" t="s">
        <v>175</v>
      </c>
      <c r="D9" s="199" t="s">
        <v>178</v>
      </c>
      <c r="E9" s="4" t="s">
        <v>71</v>
      </c>
      <c r="F9" s="20" t="s">
        <v>179</v>
      </c>
      <c r="G9" s="224"/>
      <c r="H9" s="225"/>
      <c r="I9" s="224"/>
      <c r="J9" s="226"/>
      <c r="K9" s="124"/>
      <c r="L9" s="203"/>
    </row>
    <row r="10" spans="1:12" s="46" customFormat="1" ht="31.5" thickBot="1" x14ac:dyDescent="0.4">
      <c r="A10" s="111">
        <f t="shared" si="0"/>
        <v>5</v>
      </c>
      <c r="B10" s="121"/>
      <c r="C10" s="43" t="s">
        <v>0</v>
      </c>
      <c r="D10" s="272" t="s">
        <v>26</v>
      </c>
      <c r="E10" s="4" t="s">
        <v>70</v>
      </c>
      <c r="F10" s="20" t="s">
        <v>179</v>
      </c>
      <c r="G10" s="207"/>
      <c r="H10" s="208"/>
      <c r="I10" s="209"/>
      <c r="J10" s="210"/>
      <c r="K10" s="124"/>
      <c r="L10" s="211"/>
    </row>
    <row r="11" spans="1:12" s="46" customFormat="1" ht="31.5" thickBot="1" x14ac:dyDescent="0.4">
      <c r="A11" s="111">
        <f t="shared" si="0"/>
        <v>6</v>
      </c>
      <c r="B11" s="121"/>
      <c r="C11" s="43" t="s">
        <v>99</v>
      </c>
      <c r="D11" s="199" t="s">
        <v>178</v>
      </c>
      <c r="E11" s="4" t="s">
        <v>143</v>
      </c>
      <c r="F11" s="20" t="s">
        <v>179</v>
      </c>
      <c r="G11" s="201"/>
      <c r="H11" s="204"/>
      <c r="I11" s="201"/>
      <c r="J11" s="205"/>
      <c r="K11" s="124"/>
      <c r="L11" s="125"/>
    </row>
    <row r="12" spans="1:12" s="46" customFormat="1" ht="31.5" thickBot="1" x14ac:dyDescent="0.4">
      <c r="A12" s="111">
        <f t="shared" si="0"/>
        <v>7</v>
      </c>
      <c r="B12" s="121"/>
      <c r="C12" s="43" t="s">
        <v>100</v>
      </c>
      <c r="D12" s="199" t="s">
        <v>178</v>
      </c>
      <c r="E12" s="4" t="s">
        <v>143</v>
      </c>
      <c r="F12" s="20" t="s">
        <v>179</v>
      </c>
      <c r="G12" s="201"/>
      <c r="H12" s="204"/>
      <c r="I12" s="201"/>
      <c r="J12" s="205"/>
      <c r="K12" s="124"/>
      <c r="L12" s="125"/>
    </row>
    <row r="13" spans="1:12" s="3" customFormat="1" ht="36.75" customHeight="1" thickBot="1" x14ac:dyDescent="0.4">
      <c r="A13" s="111">
        <f t="shared" si="0"/>
        <v>8</v>
      </c>
      <c r="B13" s="122"/>
      <c r="C13" s="112" t="s">
        <v>122</v>
      </c>
      <c r="D13" s="11" t="s">
        <v>12</v>
      </c>
      <c r="E13" s="100"/>
      <c r="F13" s="60"/>
      <c r="G13" s="60"/>
      <c r="H13" s="60"/>
      <c r="I13" s="60"/>
      <c r="J13" s="60"/>
      <c r="K13" s="133"/>
      <c r="L13" s="97"/>
    </row>
    <row r="14" spans="1:12" s="3" customFormat="1" ht="16" thickBot="1" x14ac:dyDescent="0.4">
      <c r="A14" s="111">
        <f t="shared" si="0"/>
        <v>9</v>
      </c>
      <c r="B14" s="121"/>
      <c r="C14" s="43" t="s">
        <v>101</v>
      </c>
      <c r="D14" s="11" t="s">
        <v>26</v>
      </c>
      <c r="E14" s="19" t="s">
        <v>126</v>
      </c>
      <c r="F14" s="163"/>
      <c r="G14" s="164"/>
      <c r="H14" s="165"/>
      <c r="I14" s="165"/>
      <c r="J14" s="166"/>
      <c r="K14" s="15"/>
      <c r="L14" s="126"/>
    </row>
    <row r="15" spans="1:12" s="3" customFormat="1" ht="31.5" thickBot="1" x14ac:dyDescent="0.4">
      <c r="A15" s="154">
        <f t="shared" si="0"/>
        <v>10</v>
      </c>
      <c r="B15" s="121"/>
      <c r="C15" s="155" t="s">
        <v>103</v>
      </c>
      <c r="D15" s="156" t="s">
        <v>26</v>
      </c>
      <c r="E15" s="157" t="s">
        <v>127</v>
      </c>
      <c r="F15" s="167"/>
      <c r="G15" s="168"/>
      <c r="H15" s="169"/>
      <c r="I15" s="169"/>
      <c r="J15" s="170"/>
      <c r="K15" s="32"/>
      <c r="L15" s="142"/>
    </row>
    <row r="16" spans="1:12" s="5" customFormat="1" ht="30" customHeight="1" thickBot="1" x14ac:dyDescent="0.4">
      <c r="A16" s="162">
        <f t="shared" si="0"/>
        <v>11</v>
      </c>
      <c r="B16" s="274" t="s">
        <v>1</v>
      </c>
      <c r="C16" s="274"/>
      <c r="D16" s="274"/>
      <c r="E16" s="274"/>
      <c r="F16" s="274"/>
      <c r="G16" s="274"/>
      <c r="H16" s="274"/>
      <c r="I16" s="274"/>
      <c r="J16" s="274"/>
      <c r="K16" s="274"/>
      <c r="L16" s="274"/>
    </row>
    <row r="17" spans="1:12" s="5" customFormat="1" ht="31.5" thickBot="1" x14ac:dyDescent="0.4">
      <c r="A17" s="158">
        <f t="shared" si="0"/>
        <v>12</v>
      </c>
      <c r="B17" s="7"/>
      <c r="C17" s="159" t="s">
        <v>5</v>
      </c>
      <c r="D17" s="110" t="s">
        <v>11</v>
      </c>
      <c r="E17" s="109"/>
      <c r="F17" s="109"/>
      <c r="G17" s="160"/>
      <c r="H17" s="160"/>
      <c r="I17" s="160"/>
      <c r="J17" s="160"/>
      <c r="K17" s="161"/>
      <c r="L17" s="93"/>
    </row>
    <row r="18" spans="1:12" s="5" customFormat="1" ht="16" thickBot="1" x14ac:dyDescent="0.4">
      <c r="A18" s="111">
        <f t="shared" si="0"/>
        <v>13</v>
      </c>
      <c r="B18" s="7"/>
      <c r="C18" s="65" t="s">
        <v>8</v>
      </c>
      <c r="D18" s="108" t="s">
        <v>11</v>
      </c>
      <c r="E18" s="106"/>
      <c r="F18" s="106"/>
      <c r="G18" s="14"/>
      <c r="H18" s="14"/>
      <c r="I18" s="14"/>
      <c r="J18" s="14"/>
      <c r="K18" s="107"/>
      <c r="L18" s="88"/>
    </row>
    <row r="19" spans="1:12" s="3" customFormat="1" ht="31.5" thickBot="1" x14ac:dyDescent="0.4">
      <c r="A19" s="111">
        <f t="shared" si="0"/>
        <v>14</v>
      </c>
      <c r="B19" s="7"/>
      <c r="C19" s="65" t="s">
        <v>79</v>
      </c>
      <c r="D19" s="108" t="s">
        <v>11</v>
      </c>
      <c r="E19" s="106"/>
      <c r="F19" s="14"/>
      <c r="G19" s="14"/>
      <c r="H19" s="14"/>
      <c r="I19" s="14"/>
      <c r="J19" s="14"/>
      <c r="K19" s="107"/>
      <c r="L19" s="81"/>
    </row>
    <row r="20" spans="1:12" s="5" customFormat="1" ht="31.5" thickBot="1" x14ac:dyDescent="0.4">
      <c r="A20" s="111">
        <f t="shared" si="0"/>
        <v>15</v>
      </c>
      <c r="B20" s="7"/>
      <c r="C20" s="65" t="s">
        <v>87</v>
      </c>
      <c r="D20" s="108" t="s">
        <v>13</v>
      </c>
      <c r="E20" s="106"/>
      <c r="F20" s="62"/>
      <c r="G20" s="68"/>
      <c r="H20" s="45"/>
      <c r="I20" s="45"/>
      <c r="J20" s="45"/>
      <c r="K20" s="67"/>
      <c r="L20" s="94"/>
    </row>
    <row r="21" spans="1:12" s="5" customFormat="1" ht="16" thickBot="1" x14ac:dyDescent="0.4">
      <c r="A21" s="111">
        <f t="shared" si="0"/>
        <v>16</v>
      </c>
      <c r="B21" s="7"/>
      <c r="C21" s="65" t="s">
        <v>88</v>
      </c>
      <c r="D21" s="108" t="s">
        <v>32</v>
      </c>
      <c r="E21" s="26"/>
      <c r="F21" s="69"/>
      <c r="G21" s="70"/>
      <c r="H21" s="71"/>
      <c r="I21" s="71"/>
      <c r="J21" s="71"/>
      <c r="K21" s="107"/>
      <c r="L21" s="86"/>
    </row>
    <row r="22" spans="1:12" s="5" customFormat="1" ht="31.5" thickBot="1" x14ac:dyDescent="0.4">
      <c r="A22" s="111">
        <f t="shared" si="0"/>
        <v>17</v>
      </c>
      <c r="B22" s="7"/>
      <c r="C22" s="65" t="s">
        <v>102</v>
      </c>
      <c r="D22" s="108" t="s">
        <v>33</v>
      </c>
      <c r="E22" s="26"/>
      <c r="F22" s="69"/>
      <c r="G22" s="72"/>
      <c r="H22" s="71"/>
      <c r="I22" s="71"/>
      <c r="J22" s="71"/>
      <c r="K22" s="107"/>
      <c r="L22" s="95"/>
    </row>
    <row r="23" spans="1:12" s="5" customFormat="1" ht="41.5" customHeight="1" thickBot="1" x14ac:dyDescent="0.4">
      <c r="A23" s="111">
        <f t="shared" si="0"/>
        <v>18</v>
      </c>
      <c r="B23" s="7"/>
      <c r="C23" s="65" t="s">
        <v>89</v>
      </c>
      <c r="D23" s="108" t="s">
        <v>123</v>
      </c>
      <c r="E23" s="26"/>
      <c r="F23" s="35"/>
      <c r="G23" s="69"/>
      <c r="H23" s="13"/>
      <c r="I23" s="13"/>
      <c r="J23" s="13"/>
      <c r="K23" s="107"/>
      <c r="L23" s="82"/>
    </row>
    <row r="24" spans="1:12" s="5" customFormat="1" ht="31.5" thickBot="1" x14ac:dyDescent="0.4">
      <c r="A24" s="111">
        <f t="shared" si="0"/>
        <v>19</v>
      </c>
      <c r="B24" s="7"/>
      <c r="C24" s="65" t="s">
        <v>132</v>
      </c>
      <c r="D24" s="108" t="s">
        <v>33</v>
      </c>
      <c r="E24" s="134"/>
      <c r="F24" s="136"/>
      <c r="G24" s="136"/>
      <c r="H24" s="13"/>
      <c r="I24" s="13"/>
      <c r="J24" s="73"/>
      <c r="K24" s="107"/>
      <c r="L24" s="96"/>
    </row>
    <row r="25" spans="1:12" s="5" customFormat="1" ht="31.5" thickBot="1" x14ac:dyDescent="0.4">
      <c r="A25" s="111">
        <f t="shared" si="0"/>
        <v>20</v>
      </c>
      <c r="B25" s="8"/>
      <c r="C25" s="65" t="s">
        <v>133</v>
      </c>
      <c r="D25" s="108" t="s">
        <v>33</v>
      </c>
      <c r="E25" s="26"/>
      <c r="F25" s="69"/>
      <c r="G25" s="69"/>
      <c r="H25" s="13"/>
      <c r="I25" s="13"/>
      <c r="J25" s="73"/>
      <c r="K25" s="107"/>
      <c r="L25" s="96"/>
    </row>
    <row r="26" spans="1:12" s="46" customFormat="1" ht="32.15" customHeight="1" thickBot="1" x14ac:dyDescent="0.4">
      <c r="A26" s="111">
        <f t="shared" si="0"/>
        <v>21</v>
      </c>
      <c r="B26" s="275" t="s">
        <v>2</v>
      </c>
      <c r="C26" s="276"/>
      <c r="D26" s="276"/>
      <c r="E26" s="276"/>
      <c r="F26" s="276"/>
      <c r="G26" s="276"/>
      <c r="H26" s="276"/>
      <c r="I26" s="276"/>
      <c r="J26" s="276"/>
      <c r="K26" s="276"/>
      <c r="L26" s="276"/>
    </row>
    <row r="27" spans="1:12" s="5" customFormat="1" ht="31.5" thickBot="1" x14ac:dyDescent="0.4">
      <c r="A27" s="111">
        <f t="shared" si="0"/>
        <v>22</v>
      </c>
      <c r="B27" s="17"/>
      <c r="C27" s="16" t="s">
        <v>106</v>
      </c>
      <c r="D27" s="11" t="s">
        <v>25</v>
      </c>
      <c r="E27" s="19" t="s">
        <v>58</v>
      </c>
      <c r="F27" s="171"/>
      <c r="G27" s="172"/>
      <c r="H27" s="173"/>
      <c r="I27" s="173"/>
      <c r="J27" s="173"/>
      <c r="K27" s="23"/>
      <c r="L27" s="127"/>
    </row>
    <row r="28" spans="1:12" s="3" customFormat="1" ht="78" thickBot="1" x14ac:dyDescent="0.4">
      <c r="A28" s="111">
        <f t="shared" si="0"/>
        <v>23</v>
      </c>
      <c r="B28" s="6"/>
      <c r="C28" s="19" t="s">
        <v>107</v>
      </c>
      <c r="D28" s="47" t="s">
        <v>25</v>
      </c>
      <c r="E28" s="102" t="s">
        <v>59</v>
      </c>
      <c r="F28" s="174"/>
      <c r="G28" s="174"/>
      <c r="H28" s="174"/>
      <c r="I28" s="174"/>
      <c r="J28" s="174"/>
      <c r="K28" s="23"/>
      <c r="L28" s="175"/>
    </row>
    <row r="29" spans="1:12" s="5" customFormat="1" ht="47" thickBot="1" x14ac:dyDescent="0.4">
      <c r="A29" s="111">
        <f t="shared" si="0"/>
        <v>24</v>
      </c>
      <c r="B29" s="51"/>
      <c r="C29" s="19" t="s">
        <v>104</v>
      </c>
      <c r="D29" s="11" t="s">
        <v>60</v>
      </c>
      <c r="E29" s="19" t="s">
        <v>61</v>
      </c>
      <c r="F29" s="12"/>
      <c r="G29" s="15"/>
      <c r="H29" s="15"/>
      <c r="I29" s="44"/>
      <c r="J29" s="44"/>
      <c r="K29" s="15"/>
      <c r="L29" s="92"/>
    </row>
    <row r="30" spans="1:12" s="5" customFormat="1" ht="16" thickBot="1" x14ac:dyDescent="0.4">
      <c r="A30" s="111">
        <f t="shared" si="0"/>
        <v>25</v>
      </c>
      <c r="B30" s="51"/>
      <c r="C30" s="103" t="s">
        <v>62</v>
      </c>
      <c r="D30" s="11"/>
      <c r="E30" s="176" t="s">
        <v>128</v>
      </c>
      <c r="F30" s="177"/>
      <c r="G30" s="177"/>
      <c r="H30" s="178"/>
      <c r="I30" s="178"/>
      <c r="J30" s="179"/>
      <c r="K30" s="180"/>
      <c r="L30" s="181"/>
    </row>
    <row r="31" spans="1:12" s="5" customFormat="1" ht="31.5" thickBot="1" x14ac:dyDescent="0.4">
      <c r="A31" s="111">
        <f t="shared" si="0"/>
        <v>26</v>
      </c>
      <c r="B31" s="51"/>
      <c r="C31" s="103" t="s">
        <v>63</v>
      </c>
      <c r="D31" s="11"/>
      <c r="E31" s="182" t="s">
        <v>129</v>
      </c>
      <c r="F31" s="183"/>
      <c r="G31" s="183"/>
      <c r="H31" s="184"/>
      <c r="I31" s="184"/>
      <c r="J31" s="185"/>
      <c r="K31" s="186"/>
      <c r="L31" s="187"/>
    </row>
    <row r="32" spans="1:12" s="5" customFormat="1" ht="60" customHeight="1" thickBot="1" x14ac:dyDescent="0.4">
      <c r="A32" s="111">
        <f t="shared" si="0"/>
        <v>27</v>
      </c>
      <c r="B32" s="51"/>
      <c r="C32" s="153" t="s">
        <v>108</v>
      </c>
      <c r="D32" s="11" t="s">
        <v>25</v>
      </c>
      <c r="E32" s="182" t="s">
        <v>130</v>
      </c>
      <c r="F32" s="188"/>
      <c r="G32" s="189"/>
      <c r="H32" s="190"/>
      <c r="I32" s="190"/>
      <c r="J32" s="190"/>
      <c r="K32" s="186"/>
      <c r="L32" s="191"/>
    </row>
    <row r="33" spans="1:12" s="5" customFormat="1" ht="62.5" thickBot="1" x14ac:dyDescent="0.4">
      <c r="A33" s="111">
        <f t="shared" si="0"/>
        <v>28</v>
      </c>
      <c r="B33" s="51"/>
      <c r="C33" s="153" t="s">
        <v>105</v>
      </c>
      <c r="D33" s="11" t="s">
        <v>25</v>
      </c>
      <c r="E33" s="16" t="s">
        <v>64</v>
      </c>
      <c r="F33" s="23"/>
      <c r="G33" s="23"/>
      <c r="H33" s="23"/>
      <c r="I33" s="23"/>
      <c r="J33" s="192"/>
      <c r="K33" s="192"/>
      <c r="L33" s="193"/>
    </row>
    <row r="34" spans="1:12" s="5" customFormat="1" ht="48" customHeight="1" thickBot="1" x14ac:dyDescent="0.4">
      <c r="A34" s="111">
        <f t="shared" si="0"/>
        <v>29</v>
      </c>
      <c r="B34" s="51"/>
      <c r="C34" s="153" t="s">
        <v>109</v>
      </c>
      <c r="D34" s="11" t="s">
        <v>25</v>
      </c>
      <c r="E34" s="19" t="s">
        <v>65</v>
      </c>
      <c r="F34" s="194"/>
      <c r="G34" s="195"/>
      <c r="H34" s="196"/>
      <c r="I34" s="196"/>
      <c r="J34" s="196"/>
      <c r="K34" s="20"/>
      <c r="L34" s="127"/>
    </row>
    <row r="35" spans="1:12" s="5" customFormat="1" ht="33.65" customHeight="1" thickBot="1" x14ac:dyDescent="0.4">
      <c r="A35" s="111">
        <f t="shared" si="0"/>
        <v>30</v>
      </c>
      <c r="B35" s="274" t="s">
        <v>3</v>
      </c>
      <c r="C35" s="274"/>
      <c r="D35" s="274"/>
      <c r="E35" s="274"/>
      <c r="F35" s="274"/>
      <c r="G35" s="274"/>
      <c r="H35" s="274"/>
      <c r="I35" s="274"/>
      <c r="J35" s="274"/>
      <c r="K35" s="274"/>
      <c r="L35" s="274"/>
    </row>
    <row r="36" spans="1:12" s="5" customFormat="1" ht="31.5" thickBot="1" x14ac:dyDescent="0.4">
      <c r="A36" s="111">
        <f t="shared" si="0"/>
        <v>31</v>
      </c>
      <c r="B36" s="115"/>
      <c r="C36" s="116" t="s">
        <v>6</v>
      </c>
      <c r="D36" s="117" t="s">
        <v>22</v>
      </c>
      <c r="E36" s="116" t="s">
        <v>72</v>
      </c>
      <c r="F36" s="130"/>
      <c r="G36" s="212"/>
      <c r="H36" s="212"/>
      <c r="I36" s="212"/>
      <c r="J36" s="212"/>
      <c r="K36" s="118"/>
      <c r="L36" s="134"/>
    </row>
    <row r="37" spans="1:12" s="5" customFormat="1" ht="171" thickBot="1" x14ac:dyDescent="0.4">
      <c r="A37" s="111">
        <f t="shared" si="0"/>
        <v>32</v>
      </c>
      <c r="B37" s="115"/>
      <c r="C37" s="116" t="s">
        <v>75</v>
      </c>
      <c r="D37" s="117" t="s">
        <v>23</v>
      </c>
      <c r="E37" s="116" t="s">
        <v>73</v>
      </c>
      <c r="F37" s="130" t="s">
        <v>176</v>
      </c>
      <c r="G37" s="119"/>
      <c r="H37" s="119"/>
      <c r="I37" s="119"/>
      <c r="J37" s="119"/>
      <c r="K37" s="118"/>
      <c r="L37" s="134"/>
    </row>
    <row r="38" spans="1:12" s="5" customFormat="1" ht="140" thickBot="1" x14ac:dyDescent="0.4">
      <c r="A38" s="111">
        <f t="shared" si="0"/>
        <v>33</v>
      </c>
      <c r="B38" s="115"/>
      <c r="C38" s="116" t="s">
        <v>110</v>
      </c>
      <c r="D38" s="117" t="s">
        <v>23</v>
      </c>
      <c r="E38" s="116" t="s">
        <v>74</v>
      </c>
      <c r="F38" s="130" t="s">
        <v>177</v>
      </c>
      <c r="G38" s="119"/>
      <c r="H38" s="119"/>
      <c r="I38" s="119"/>
      <c r="J38" s="119"/>
      <c r="K38" s="118"/>
      <c r="L38" s="134"/>
    </row>
    <row r="39" spans="1:12" s="5" customFormat="1" ht="16" thickBot="1" x14ac:dyDescent="0.4">
      <c r="A39" s="111">
        <f t="shared" si="0"/>
        <v>34</v>
      </c>
      <c r="B39" s="7"/>
      <c r="C39" s="106" t="s">
        <v>90</v>
      </c>
      <c r="D39" s="108" t="s">
        <v>14</v>
      </c>
      <c r="E39" s="106"/>
      <c r="F39" s="106"/>
      <c r="G39" s="13"/>
      <c r="H39" s="13"/>
      <c r="I39" s="13"/>
      <c r="J39" s="13"/>
      <c r="K39" s="107"/>
      <c r="L39" s="82"/>
    </row>
    <row r="40" spans="1:12" s="5" customFormat="1" ht="16" thickBot="1" x14ac:dyDescent="0.4">
      <c r="A40" s="111">
        <f t="shared" si="0"/>
        <v>35</v>
      </c>
      <c r="B40" s="7"/>
      <c r="C40" s="106" t="s">
        <v>91</v>
      </c>
      <c r="D40" s="108" t="s">
        <v>15</v>
      </c>
      <c r="E40" s="106"/>
      <c r="F40" s="106"/>
      <c r="G40" s="107"/>
      <c r="H40" s="107"/>
      <c r="I40" s="107"/>
      <c r="J40" s="107"/>
      <c r="K40" s="107"/>
      <c r="L40" s="85"/>
    </row>
    <row r="41" spans="1:12" s="5" customFormat="1" ht="31.5" thickBot="1" x14ac:dyDescent="0.4">
      <c r="A41" s="111">
        <f t="shared" si="0"/>
        <v>36</v>
      </c>
      <c r="B41" s="7"/>
      <c r="C41" s="106" t="s">
        <v>92</v>
      </c>
      <c r="D41" s="108" t="s">
        <v>55</v>
      </c>
      <c r="E41" s="106"/>
      <c r="F41" s="105"/>
      <c r="G41" s="21"/>
      <c r="H41" s="21"/>
      <c r="I41" s="21"/>
      <c r="J41" s="21"/>
      <c r="K41" s="21"/>
      <c r="L41" s="82"/>
    </row>
    <row r="42" spans="1:12" s="5" customFormat="1" ht="47" thickBot="1" x14ac:dyDescent="0.4">
      <c r="A42" s="111">
        <f t="shared" si="0"/>
        <v>37</v>
      </c>
      <c r="B42" s="8"/>
      <c r="C42" s="106" t="s">
        <v>134</v>
      </c>
      <c r="D42" s="108" t="s">
        <v>23</v>
      </c>
      <c r="E42" s="106"/>
      <c r="F42" s="21"/>
      <c r="G42" s="21"/>
      <c r="H42" s="21"/>
      <c r="I42" s="21"/>
      <c r="J42" s="21"/>
      <c r="K42" s="21"/>
      <c r="L42" s="88"/>
    </row>
    <row r="43" spans="1:12" s="5" customFormat="1" ht="38.5" customHeight="1" thickBot="1" x14ac:dyDescent="0.4">
      <c r="A43" s="111">
        <f t="shared" si="0"/>
        <v>38</v>
      </c>
      <c r="B43" s="284" t="s">
        <v>4</v>
      </c>
      <c r="C43" s="284"/>
      <c r="D43" s="284"/>
      <c r="E43" s="284"/>
      <c r="F43" s="284"/>
      <c r="G43" s="284"/>
      <c r="H43" s="284"/>
      <c r="I43" s="284"/>
      <c r="J43" s="284"/>
      <c r="K43" s="284"/>
      <c r="L43" s="284"/>
    </row>
    <row r="44" spans="1:12" s="5" customFormat="1" ht="31.5" thickBot="1" x14ac:dyDescent="0.4">
      <c r="A44" s="111">
        <f t="shared" si="0"/>
        <v>39</v>
      </c>
      <c r="B44" s="17"/>
      <c r="C44" s="4" t="s">
        <v>7</v>
      </c>
      <c r="D44" s="9" t="s">
        <v>12</v>
      </c>
      <c r="E44" s="4"/>
      <c r="F44" s="63"/>
      <c r="G44" s="22"/>
      <c r="H44" s="22"/>
      <c r="I44" s="22"/>
      <c r="J44" s="22"/>
      <c r="K44" s="22"/>
      <c r="L44" s="83"/>
    </row>
    <row r="45" spans="1:12" s="5" customFormat="1" ht="31.5" thickBot="1" x14ac:dyDescent="0.4">
      <c r="A45" s="111">
        <f t="shared" si="0"/>
        <v>40</v>
      </c>
      <c r="B45" s="18"/>
      <c r="C45" s="4" t="s">
        <v>111</v>
      </c>
      <c r="D45" s="9" t="s">
        <v>12</v>
      </c>
      <c r="E45" s="4"/>
      <c r="F45" s="25"/>
      <c r="G45" s="32"/>
      <c r="H45" s="32"/>
      <c r="I45" s="32"/>
      <c r="J45" s="32"/>
      <c r="K45" s="22"/>
      <c r="L45" s="91"/>
    </row>
    <row r="46" spans="1:12" s="5" customFormat="1" ht="47" thickBot="1" x14ac:dyDescent="0.4">
      <c r="A46" s="111">
        <f t="shared" si="0"/>
        <v>41</v>
      </c>
      <c r="B46" s="6"/>
      <c r="C46" s="4" t="s">
        <v>135</v>
      </c>
      <c r="D46" s="9" t="s">
        <v>80</v>
      </c>
      <c r="E46" s="4"/>
      <c r="F46" s="145"/>
      <c r="G46" s="146"/>
      <c r="H46" s="146"/>
      <c r="I46" s="146"/>
      <c r="J46" s="146"/>
      <c r="K46" s="144"/>
      <c r="L46" s="91"/>
    </row>
    <row r="47" spans="1:12" s="5" customFormat="1" ht="31.5" thickBot="1" x14ac:dyDescent="0.4">
      <c r="A47" s="111">
        <f t="shared" si="0"/>
        <v>42</v>
      </c>
      <c r="B47" s="6"/>
      <c r="C47" s="4" t="s">
        <v>112</v>
      </c>
      <c r="D47" s="9" t="s">
        <v>13</v>
      </c>
      <c r="E47" s="4"/>
      <c r="F47" s="42"/>
      <c r="G47" s="23"/>
      <c r="H47" s="23"/>
      <c r="I47" s="23"/>
      <c r="J47" s="23"/>
      <c r="K47" s="89"/>
      <c r="L47" s="84"/>
    </row>
    <row r="48" spans="1:12" s="5" customFormat="1" ht="31.5" thickBot="1" x14ac:dyDescent="0.4">
      <c r="A48" s="111">
        <f t="shared" si="0"/>
        <v>43</v>
      </c>
      <c r="B48" s="143"/>
      <c r="C48" s="16" t="s">
        <v>136</v>
      </c>
      <c r="D48" s="66" t="s">
        <v>13</v>
      </c>
      <c r="E48" s="4"/>
      <c r="F48" s="64"/>
      <c r="G48" s="24"/>
      <c r="H48" s="24"/>
      <c r="I48" s="24"/>
      <c r="J48" s="24"/>
      <c r="K48" s="90"/>
      <c r="L48" s="84"/>
    </row>
    <row r="49" spans="1:12" s="5" customFormat="1" ht="29.5" customHeight="1" thickBot="1" x14ac:dyDescent="0.4">
      <c r="A49" s="111">
        <f t="shared" si="0"/>
        <v>44</v>
      </c>
      <c r="B49" s="274" t="s">
        <v>81</v>
      </c>
      <c r="C49" s="274"/>
      <c r="D49" s="274"/>
      <c r="E49" s="274"/>
      <c r="F49" s="274"/>
      <c r="G49" s="274"/>
      <c r="H49" s="274"/>
      <c r="I49" s="274"/>
      <c r="J49" s="274"/>
      <c r="K49" s="274"/>
      <c r="L49" s="274"/>
    </row>
    <row r="50" spans="1:12" s="5" customFormat="1" ht="31.5" thickBot="1" x14ac:dyDescent="0.4">
      <c r="A50" s="111">
        <f t="shared" si="0"/>
        <v>45</v>
      </c>
      <c r="B50" s="7"/>
      <c r="C50" s="106" t="s">
        <v>93</v>
      </c>
      <c r="D50" s="108" t="s">
        <v>11</v>
      </c>
      <c r="E50" s="106"/>
      <c r="F50" s="106"/>
      <c r="G50" s="14"/>
      <c r="H50" s="14"/>
      <c r="I50" s="14"/>
      <c r="J50" s="14"/>
      <c r="K50" s="107"/>
      <c r="L50" s="88"/>
    </row>
    <row r="51" spans="1:12" s="5" customFormat="1" ht="31.5" thickBot="1" x14ac:dyDescent="0.4">
      <c r="A51" s="111">
        <f t="shared" si="0"/>
        <v>46</v>
      </c>
      <c r="B51" s="123"/>
      <c r="C51" s="134" t="s">
        <v>94</v>
      </c>
      <c r="D51" s="108" t="s">
        <v>16</v>
      </c>
      <c r="E51" s="130" t="s">
        <v>78</v>
      </c>
      <c r="F51" s="14"/>
      <c r="G51" s="135"/>
      <c r="H51" s="135"/>
      <c r="I51" s="14"/>
      <c r="J51" s="14"/>
      <c r="K51" s="107"/>
      <c r="L51" s="87"/>
    </row>
    <row r="52" spans="1:12" s="5" customFormat="1" ht="31.5" thickBot="1" x14ac:dyDescent="0.4">
      <c r="A52" s="111">
        <f t="shared" si="0"/>
        <v>47</v>
      </c>
      <c r="B52" s="7"/>
      <c r="C52" s="130" t="s">
        <v>137</v>
      </c>
      <c r="D52" s="108" t="s">
        <v>27</v>
      </c>
      <c r="E52" s="130"/>
      <c r="F52" s="130"/>
      <c r="G52" s="14"/>
      <c r="H52" s="14"/>
      <c r="I52" s="14"/>
      <c r="J52" s="14"/>
      <c r="K52" s="107"/>
      <c r="L52" s="88"/>
    </row>
    <row r="53" spans="1:12" s="5" customFormat="1" ht="31.5" thickBot="1" x14ac:dyDescent="0.4">
      <c r="A53" s="111">
        <f t="shared" si="0"/>
        <v>48</v>
      </c>
      <c r="B53" s="7"/>
      <c r="C53" s="106" t="s">
        <v>95</v>
      </c>
      <c r="D53" s="108" t="s">
        <v>27</v>
      </c>
      <c r="E53" s="106"/>
      <c r="F53" s="106"/>
      <c r="G53" s="107"/>
      <c r="H53" s="107"/>
      <c r="I53" s="14"/>
      <c r="J53" s="14"/>
      <c r="K53" s="107"/>
      <c r="L53" s="82"/>
    </row>
    <row r="54" spans="1:12" s="5" customFormat="1" ht="31.5" thickBot="1" x14ac:dyDescent="0.4">
      <c r="A54" s="111">
        <f t="shared" si="0"/>
        <v>49</v>
      </c>
      <c r="B54" s="7"/>
      <c r="C54" s="130" t="s">
        <v>113</v>
      </c>
      <c r="D54" s="108" t="s">
        <v>124</v>
      </c>
      <c r="E54" s="130"/>
      <c r="F54" s="130"/>
      <c r="G54" s="107"/>
      <c r="H54" s="107"/>
      <c r="I54" s="14"/>
      <c r="J54" s="14"/>
      <c r="K54" s="107"/>
      <c r="L54" s="82"/>
    </row>
    <row r="55" spans="1:12" s="5" customFormat="1" ht="31.5" thickBot="1" x14ac:dyDescent="0.4">
      <c r="A55" s="111">
        <f t="shared" si="0"/>
        <v>50</v>
      </c>
      <c r="B55" s="7"/>
      <c r="C55" s="130" t="s">
        <v>138</v>
      </c>
      <c r="D55" s="108" t="s">
        <v>124</v>
      </c>
      <c r="E55" s="130"/>
      <c r="F55" s="130"/>
      <c r="G55" s="107"/>
      <c r="H55" s="107"/>
      <c r="I55" s="14"/>
      <c r="J55" s="14"/>
      <c r="K55" s="107"/>
      <c r="L55" s="82"/>
    </row>
    <row r="56" spans="1:12" s="5" customFormat="1" ht="25.4" customHeight="1" thickBot="1" x14ac:dyDescent="0.4">
      <c r="A56" s="111">
        <f t="shared" si="0"/>
        <v>51</v>
      </c>
      <c r="B56" s="284" t="s">
        <v>82</v>
      </c>
      <c r="C56" s="284"/>
      <c r="D56" s="284"/>
      <c r="E56" s="284"/>
      <c r="F56" s="284"/>
      <c r="G56" s="284"/>
      <c r="H56" s="284"/>
      <c r="I56" s="284"/>
      <c r="J56" s="284"/>
      <c r="K56" s="284"/>
      <c r="L56" s="284"/>
    </row>
    <row r="57" spans="1:12" s="5" customFormat="1" ht="47" thickBot="1" x14ac:dyDescent="0.4">
      <c r="A57" s="111">
        <f t="shared" si="0"/>
        <v>52</v>
      </c>
      <c r="B57" s="18"/>
      <c r="C57" s="104" t="s">
        <v>114</v>
      </c>
      <c r="D57" s="48" t="s">
        <v>34</v>
      </c>
      <c r="E57" s="39"/>
      <c r="F57" s="78"/>
      <c r="G57" s="79"/>
      <c r="H57" s="75"/>
      <c r="I57" s="75"/>
      <c r="J57" s="75"/>
      <c r="K57" s="20"/>
      <c r="L57" s="74"/>
    </row>
    <row r="58" spans="1:12" s="5" customFormat="1" ht="47" thickBot="1" x14ac:dyDescent="0.4">
      <c r="A58" s="111">
        <f t="shared" si="0"/>
        <v>53</v>
      </c>
      <c r="B58" s="18"/>
      <c r="C58" s="104" t="s">
        <v>139</v>
      </c>
      <c r="D58" s="48" t="s">
        <v>80</v>
      </c>
      <c r="E58" s="39"/>
      <c r="F58" s="78"/>
      <c r="G58" s="79"/>
      <c r="H58" s="75"/>
      <c r="I58" s="75"/>
      <c r="J58" s="75"/>
      <c r="K58" s="20"/>
      <c r="L58" s="74"/>
    </row>
    <row r="59" spans="1:12" s="5" customFormat="1" ht="25.4" customHeight="1" thickBot="1" x14ac:dyDescent="0.4">
      <c r="A59" s="111">
        <f t="shared" si="0"/>
        <v>54</v>
      </c>
      <c r="B59" s="284" t="s">
        <v>67</v>
      </c>
      <c r="C59" s="284"/>
      <c r="D59" s="284"/>
      <c r="E59" s="284"/>
      <c r="F59" s="284"/>
      <c r="G59" s="284"/>
      <c r="H59" s="284"/>
      <c r="I59" s="284"/>
      <c r="J59" s="284"/>
      <c r="K59" s="284"/>
      <c r="L59" s="284"/>
    </row>
    <row r="60" spans="1:12" s="5" customFormat="1" ht="31.5" thickBot="1" x14ac:dyDescent="0.4">
      <c r="A60" s="111">
        <f t="shared" si="0"/>
        <v>55</v>
      </c>
      <c r="B60" s="6"/>
      <c r="C60" s="16" t="s">
        <v>96</v>
      </c>
      <c r="D60" s="48" t="s">
        <v>34</v>
      </c>
      <c r="E60" s="52"/>
      <c r="F60" s="76"/>
      <c r="G60" s="76"/>
      <c r="H60" s="77"/>
      <c r="I60" s="77"/>
      <c r="J60" s="77"/>
      <c r="K60" s="9"/>
      <c r="L60" s="80"/>
    </row>
    <row r="61" spans="1:12" s="5" customFormat="1" ht="33.65" customHeight="1" thickBot="1" x14ac:dyDescent="0.4">
      <c r="A61" s="111">
        <f t="shared" si="0"/>
        <v>56</v>
      </c>
      <c r="B61" s="300" t="s">
        <v>83</v>
      </c>
      <c r="C61" s="301"/>
      <c r="D61" s="301"/>
      <c r="E61" s="301"/>
      <c r="F61" s="301"/>
      <c r="G61" s="301"/>
      <c r="H61" s="301"/>
      <c r="I61" s="301"/>
      <c r="J61" s="301"/>
      <c r="K61" s="301"/>
      <c r="L61" s="302"/>
    </row>
    <row r="62" spans="1:12" s="5" customFormat="1" ht="31.5" thickBot="1" x14ac:dyDescent="0.4">
      <c r="A62" s="111">
        <f t="shared" si="0"/>
        <v>57</v>
      </c>
      <c r="B62" s="114"/>
      <c r="C62" s="62" t="s">
        <v>115</v>
      </c>
      <c r="D62" s="108" t="s">
        <v>37</v>
      </c>
      <c r="E62" s="130" t="s">
        <v>76</v>
      </c>
      <c r="F62" s="141"/>
      <c r="G62" s="13"/>
      <c r="H62" s="13"/>
      <c r="I62" s="13"/>
      <c r="J62" s="13"/>
      <c r="K62" s="140"/>
      <c r="L62" s="139"/>
    </row>
    <row r="63" spans="1:12" s="5" customFormat="1" ht="31.5" thickBot="1" x14ac:dyDescent="0.4">
      <c r="A63" s="111">
        <f t="shared" si="0"/>
        <v>58</v>
      </c>
      <c r="B63" s="114"/>
      <c r="C63" s="62" t="s">
        <v>116</v>
      </c>
      <c r="D63" s="108" t="s">
        <v>37</v>
      </c>
      <c r="E63" s="130" t="s">
        <v>76</v>
      </c>
      <c r="F63" s="141"/>
      <c r="G63" s="13"/>
      <c r="H63" s="13"/>
      <c r="I63" s="13"/>
      <c r="J63" s="13"/>
      <c r="K63" s="13"/>
      <c r="L63" s="139"/>
    </row>
    <row r="64" spans="1:12" s="5" customFormat="1" ht="91.5" customHeight="1" thickBot="1" x14ac:dyDescent="0.4">
      <c r="A64" s="111">
        <f t="shared" si="0"/>
        <v>59</v>
      </c>
      <c r="B64" s="114"/>
      <c r="C64" s="65" t="s">
        <v>117</v>
      </c>
      <c r="D64" s="108" t="s">
        <v>68</v>
      </c>
      <c r="E64" s="106" t="s">
        <v>144</v>
      </c>
      <c r="F64" s="108"/>
      <c r="G64" s="141"/>
      <c r="H64" s="141"/>
      <c r="I64" s="141"/>
      <c r="J64" s="273"/>
      <c r="K64" s="141"/>
      <c r="L64" s="82"/>
    </row>
    <row r="65" spans="1:12" s="5" customFormat="1" ht="91.5" customHeight="1" thickBot="1" x14ac:dyDescent="0.4">
      <c r="A65" s="111">
        <f t="shared" si="0"/>
        <v>60</v>
      </c>
      <c r="B65" s="114"/>
      <c r="C65" s="65" t="s">
        <v>118</v>
      </c>
      <c r="D65" s="108" t="s">
        <v>84</v>
      </c>
      <c r="E65" s="130" t="s">
        <v>131</v>
      </c>
      <c r="F65" s="108"/>
      <c r="G65" s="101"/>
      <c r="H65" s="101"/>
      <c r="I65" s="101"/>
      <c r="J65" s="101"/>
      <c r="K65" s="108"/>
      <c r="L65" s="82"/>
    </row>
    <row r="66" spans="1:12" s="5" customFormat="1" ht="91.5" customHeight="1" thickBot="1" x14ac:dyDescent="0.4">
      <c r="A66" s="111">
        <f t="shared" si="0"/>
        <v>61</v>
      </c>
      <c r="B66" s="114"/>
      <c r="C66" s="65" t="s">
        <v>140</v>
      </c>
      <c r="D66" s="108" t="s">
        <v>84</v>
      </c>
      <c r="E66" s="130" t="s">
        <v>131</v>
      </c>
      <c r="F66" s="108"/>
      <c r="G66" s="101"/>
      <c r="H66" s="101"/>
      <c r="I66" s="197"/>
      <c r="J66" s="197"/>
      <c r="K66" s="108"/>
      <c r="L66" s="198"/>
    </row>
    <row r="67" spans="1:12" s="5" customFormat="1" ht="91.5" customHeight="1" thickBot="1" x14ac:dyDescent="0.4">
      <c r="A67" s="111">
        <f t="shared" si="0"/>
        <v>62</v>
      </c>
      <c r="B67" s="114"/>
      <c r="C67" s="65" t="s">
        <v>141</v>
      </c>
      <c r="D67" s="108" t="s">
        <v>97</v>
      </c>
      <c r="E67" s="130" t="s">
        <v>174</v>
      </c>
      <c r="F67" s="108"/>
      <c r="G67" s="101"/>
      <c r="H67" s="101"/>
      <c r="I67" s="101"/>
      <c r="J67" s="101"/>
      <c r="K67" s="108"/>
      <c r="L67" s="82"/>
    </row>
    <row r="68" spans="1:12" s="33" customFormat="1" ht="18" customHeight="1" thickBot="1" x14ac:dyDescent="0.4">
      <c r="A68" s="111">
        <f t="shared" si="0"/>
        <v>63</v>
      </c>
      <c r="B68" s="298" t="s">
        <v>66</v>
      </c>
      <c r="C68" s="299"/>
      <c r="D68" s="299"/>
      <c r="E68" s="299"/>
      <c r="F68" s="299"/>
      <c r="G68" s="299"/>
      <c r="H68" s="299"/>
      <c r="I68" s="299"/>
      <c r="L68" s="99"/>
    </row>
    <row r="69" spans="1:12" s="5" customFormat="1" ht="31.5" thickBot="1" x14ac:dyDescent="0.4">
      <c r="A69" s="111">
        <f t="shared" si="0"/>
        <v>64</v>
      </c>
      <c r="B69" s="17"/>
      <c r="C69" s="42" t="s">
        <v>35</v>
      </c>
      <c r="D69" s="9" t="s">
        <v>24</v>
      </c>
      <c r="E69" s="131" t="s">
        <v>77</v>
      </c>
      <c r="F69" s="137"/>
      <c r="G69" s="132"/>
      <c r="H69" s="132"/>
      <c r="I69" s="132"/>
      <c r="J69" s="132"/>
      <c r="K69" s="133"/>
      <c r="L69" s="138"/>
    </row>
    <row r="70" spans="1:12" s="5" customFormat="1" ht="62.5" thickBot="1" x14ac:dyDescent="0.4">
      <c r="A70" s="111">
        <f t="shared" si="0"/>
        <v>65</v>
      </c>
      <c r="B70" s="6"/>
      <c r="C70" s="42" t="s">
        <v>36</v>
      </c>
      <c r="D70" s="66" t="s">
        <v>56</v>
      </c>
      <c r="E70" s="113" t="s">
        <v>57</v>
      </c>
      <c r="F70" s="306"/>
      <c r="G70" s="213"/>
      <c r="H70" s="213"/>
      <c r="I70" s="213"/>
      <c r="J70" s="214"/>
      <c r="K70" s="215"/>
      <c r="L70" s="216"/>
    </row>
    <row r="71" spans="1:12" s="5" customFormat="1" ht="31.5" thickBot="1" x14ac:dyDescent="0.4">
      <c r="A71" s="111">
        <f t="shared" si="0"/>
        <v>66</v>
      </c>
      <c r="B71" s="6"/>
      <c r="C71" s="42" t="s">
        <v>119</v>
      </c>
      <c r="D71" s="9" t="s">
        <v>24</v>
      </c>
      <c r="E71" s="147"/>
      <c r="F71" s="148"/>
      <c r="G71" s="149"/>
      <c r="H71" s="149"/>
      <c r="I71" s="149"/>
      <c r="J71" s="151"/>
      <c r="K71" s="152"/>
      <c r="L71" s="150"/>
    </row>
    <row r="72" spans="1:12" s="5" customFormat="1" ht="16" thickBot="1" x14ac:dyDescent="0.4">
      <c r="A72" s="111">
        <f t="shared" ref="A72:A73" si="1">+A71+1</f>
        <v>67</v>
      </c>
      <c r="B72" s="6"/>
      <c r="C72" s="42" t="s">
        <v>85</v>
      </c>
      <c r="D72" s="66" t="s">
        <v>56</v>
      </c>
      <c r="E72" s="147"/>
      <c r="F72" s="217"/>
      <c r="G72" s="217"/>
      <c r="H72" s="217"/>
      <c r="I72" s="217"/>
      <c r="J72" s="217"/>
      <c r="K72" s="218"/>
      <c r="L72" s="219"/>
    </row>
    <row r="73" spans="1:12" s="5" customFormat="1" ht="16" thickBot="1" x14ac:dyDescent="0.4">
      <c r="A73" s="111">
        <f t="shared" si="1"/>
        <v>68</v>
      </c>
      <c r="B73" s="18"/>
      <c r="C73" s="42" t="s">
        <v>86</v>
      </c>
      <c r="D73" s="66" t="s">
        <v>56</v>
      </c>
      <c r="E73" s="147"/>
      <c r="F73" s="220"/>
      <c r="G73" s="221"/>
      <c r="H73" s="221"/>
      <c r="I73" s="221"/>
      <c r="J73" s="222"/>
      <c r="K73" s="223"/>
      <c r="L73" s="307"/>
    </row>
    <row r="74" spans="1:12" ht="15.5" x14ac:dyDescent="0.35">
      <c r="L74" s="128"/>
    </row>
    <row r="75" spans="1:12" ht="15.5" x14ac:dyDescent="0.35">
      <c r="L75" s="128"/>
    </row>
    <row r="76" spans="1:12" ht="15.5" x14ac:dyDescent="0.35">
      <c r="L76" s="128"/>
    </row>
    <row r="77" spans="1:12" ht="15.5" x14ac:dyDescent="0.35">
      <c r="L77" s="128"/>
    </row>
    <row r="78" spans="1:12" ht="15.5" x14ac:dyDescent="0.35">
      <c r="L78" s="129"/>
    </row>
    <row r="79" spans="1:12" ht="15.5" x14ac:dyDescent="0.35">
      <c r="L79" s="129"/>
    </row>
  </sheetData>
  <mergeCells count="23">
    <mergeCell ref="B35:L35"/>
    <mergeCell ref="B43:L43"/>
    <mergeCell ref="B49:L49"/>
    <mergeCell ref="B68:I68"/>
    <mergeCell ref="B56:L56"/>
    <mergeCell ref="B59:L59"/>
    <mergeCell ref="B61:L61"/>
    <mergeCell ref="B16:L16"/>
    <mergeCell ref="B26:L26"/>
    <mergeCell ref="B1:D1"/>
    <mergeCell ref="B2:D2"/>
    <mergeCell ref="B6:L6"/>
    <mergeCell ref="K4:K5"/>
    <mergeCell ref="J4:J5"/>
    <mergeCell ref="G3:J3"/>
    <mergeCell ref="F4:F5"/>
    <mergeCell ref="B4:B5"/>
    <mergeCell ref="C4:C5"/>
    <mergeCell ref="D4:D5"/>
    <mergeCell ref="E4:E5"/>
    <mergeCell ref="H4:H5"/>
    <mergeCell ref="I4:I5"/>
    <mergeCell ref="G4:G5"/>
  </mergeCells>
  <pageMargins left="0.25" right="0.25" top="0.25" bottom="0.75" header="0.3" footer="0.3"/>
  <pageSetup paperSize="17" scale="65" fitToHeight="0" orientation="landscape" r:id="rId1"/>
  <headerFooter>
    <oddFooter xml:space="preserve">&amp;LAgency of Administration, Chief Performance Officer
&amp;C&amp;P of &amp;N
&amp;RPrint date: &amp;D
 </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FBD5FC-0F91-4695-A704-76B13FC7755B}">
  <sheetPr>
    <pageSetUpPr fitToPage="1"/>
  </sheetPr>
  <dimension ref="A1:S15"/>
  <sheetViews>
    <sheetView workbookViewId="0">
      <selection activeCell="D24" sqref="D24"/>
    </sheetView>
  </sheetViews>
  <sheetFormatPr defaultColWidth="8.81640625" defaultRowHeight="14.5" x14ac:dyDescent="0.35"/>
  <cols>
    <col min="1" max="1" width="7.54296875" style="40" customWidth="1"/>
    <col min="2" max="2" width="21.453125" style="2" customWidth="1"/>
    <col min="3" max="3" width="55.453125" style="31" customWidth="1"/>
    <col min="4" max="4" width="26.54296875" style="10" customWidth="1"/>
    <col min="5" max="5" width="55.81640625" style="36" customWidth="1"/>
    <col min="6" max="6" width="18" style="36" customWidth="1"/>
    <col min="7" max="7" width="16.453125" style="2" customWidth="1"/>
    <col min="8" max="8" width="16.453125" style="27" customWidth="1"/>
    <col min="9" max="9" width="16.1796875" style="27" customWidth="1"/>
    <col min="10" max="10" width="18.1796875" style="27" customWidth="1"/>
    <col min="11" max="11" width="18" style="27" customWidth="1"/>
    <col min="12" max="12" width="134.7265625" style="31" customWidth="1"/>
    <col min="13" max="18" width="8.81640625" style="1"/>
    <col min="20" max="16384" width="8.81640625" style="1"/>
  </cols>
  <sheetData>
    <row r="1" spans="1:12" ht="20" x14ac:dyDescent="0.35">
      <c r="B1" s="303" t="s">
        <v>145</v>
      </c>
      <c r="C1" s="304"/>
      <c r="D1" s="305"/>
      <c r="E1" s="37"/>
      <c r="F1" s="37"/>
      <c r="G1" s="34"/>
      <c r="I1" s="34"/>
      <c r="J1" s="34"/>
      <c r="L1" s="28" t="s">
        <v>28</v>
      </c>
    </row>
    <row r="2" spans="1:12" ht="25.4" customHeight="1" thickBot="1" x14ac:dyDescent="0.45">
      <c r="A2" s="41"/>
      <c r="B2" s="280" t="s">
        <v>125</v>
      </c>
      <c r="C2" s="281"/>
      <c r="D2" s="282"/>
      <c r="E2" s="38"/>
      <c r="F2" s="37"/>
      <c r="G2" s="227" t="s">
        <v>44</v>
      </c>
      <c r="H2" s="227" t="s">
        <v>45</v>
      </c>
      <c r="I2" s="55" t="s">
        <v>46</v>
      </c>
      <c r="J2" s="228" t="s">
        <v>47</v>
      </c>
      <c r="L2" s="229"/>
    </row>
    <row r="3" spans="1:12" ht="32.15" customHeight="1" thickBot="1" x14ac:dyDescent="0.45">
      <c r="B3" s="228" t="s">
        <v>39</v>
      </c>
      <c r="C3" s="228" t="s">
        <v>40</v>
      </c>
      <c r="D3" s="228" t="s">
        <v>41</v>
      </c>
      <c r="E3" s="228" t="s">
        <v>42</v>
      </c>
      <c r="F3" s="59" t="s">
        <v>43</v>
      </c>
      <c r="G3" s="289" t="s">
        <v>52</v>
      </c>
      <c r="H3" s="290"/>
      <c r="I3" s="290"/>
      <c r="J3" s="291"/>
      <c r="K3" s="57" t="s">
        <v>51</v>
      </c>
    </row>
    <row r="4" spans="1:12" s="3" customFormat="1" ht="29.15" customHeight="1" thickBot="1" x14ac:dyDescent="0.45">
      <c r="A4" s="56" t="s">
        <v>38</v>
      </c>
      <c r="B4" s="292" t="s">
        <v>121</v>
      </c>
      <c r="C4" s="294" t="s">
        <v>9</v>
      </c>
      <c r="D4" s="287" t="s">
        <v>29</v>
      </c>
      <c r="E4" s="296" t="s">
        <v>10</v>
      </c>
      <c r="F4" s="287" t="s">
        <v>53</v>
      </c>
      <c r="G4" s="287" t="s">
        <v>50</v>
      </c>
      <c r="H4" s="294" t="s">
        <v>18</v>
      </c>
      <c r="I4" s="294" t="s">
        <v>19</v>
      </c>
      <c r="J4" s="287" t="s">
        <v>20</v>
      </c>
      <c r="K4" s="285" t="s">
        <v>31</v>
      </c>
      <c r="L4" s="98" t="s">
        <v>54</v>
      </c>
    </row>
    <row r="5" spans="1:12" s="3" customFormat="1" ht="37.4" customHeight="1" thickBot="1" x14ac:dyDescent="0.4">
      <c r="A5" s="53" t="s">
        <v>48</v>
      </c>
      <c r="B5" s="293"/>
      <c r="C5" s="295"/>
      <c r="D5" s="288"/>
      <c r="E5" s="297"/>
      <c r="F5" s="288"/>
      <c r="G5" s="288"/>
      <c r="H5" s="295"/>
      <c r="I5" s="295"/>
      <c r="J5" s="288"/>
      <c r="K5" s="286"/>
      <c r="L5" s="50" t="s">
        <v>49</v>
      </c>
    </row>
    <row r="6" spans="1:12" s="5" customFormat="1" ht="27" customHeight="1" thickBot="1" x14ac:dyDescent="0.4">
      <c r="A6" s="49">
        <v>1</v>
      </c>
      <c r="B6" s="283" t="s">
        <v>21</v>
      </c>
      <c r="C6" s="284"/>
      <c r="D6" s="284"/>
      <c r="E6" s="284"/>
      <c r="F6" s="284"/>
      <c r="G6" s="284"/>
      <c r="H6" s="284"/>
      <c r="I6" s="284"/>
      <c r="J6" s="284"/>
      <c r="K6" s="284"/>
      <c r="L6" s="284"/>
    </row>
    <row r="7" spans="1:12" s="5" customFormat="1" ht="30" customHeight="1" thickBot="1" x14ac:dyDescent="0.4">
      <c r="A7" s="49">
        <f>+A6+1</f>
        <v>2</v>
      </c>
      <c r="B7" s="17"/>
      <c r="C7" s="42" t="s">
        <v>120</v>
      </c>
      <c r="D7" s="199" t="s">
        <v>17</v>
      </c>
      <c r="E7" s="4" t="s">
        <v>69</v>
      </c>
      <c r="F7" s="200" t="s">
        <v>142</v>
      </c>
      <c r="G7" s="201"/>
      <c r="H7" s="201"/>
      <c r="I7" s="202"/>
      <c r="J7" s="201"/>
      <c r="K7" s="124"/>
      <c r="L7" s="203"/>
    </row>
    <row r="8" spans="1:12" s="5" customFormat="1" ht="30" customHeight="1" thickBot="1" x14ac:dyDescent="0.4">
      <c r="A8" s="49">
        <f t="shared" ref="A8:A15" si="0">+A7+1</f>
        <v>3</v>
      </c>
      <c r="B8" s="6"/>
      <c r="C8" s="42" t="s">
        <v>98</v>
      </c>
      <c r="D8" s="199" t="s">
        <v>17</v>
      </c>
      <c r="E8" s="4" t="s">
        <v>143</v>
      </c>
      <c r="F8" s="200" t="s">
        <v>142</v>
      </c>
      <c r="G8" s="201"/>
      <c r="H8" s="204"/>
      <c r="I8" s="201"/>
      <c r="J8" s="205"/>
      <c r="K8" s="124"/>
      <c r="L8" s="203"/>
    </row>
    <row r="9" spans="1:12" s="5" customFormat="1" ht="30" customHeight="1" thickBot="1" x14ac:dyDescent="0.4">
      <c r="A9" s="49">
        <f t="shared" si="0"/>
        <v>4</v>
      </c>
      <c r="B9" s="6"/>
      <c r="C9" s="42" t="s">
        <v>146</v>
      </c>
      <c r="D9" s="199" t="s">
        <v>17</v>
      </c>
      <c r="E9" s="4" t="s">
        <v>71</v>
      </c>
      <c r="F9" s="200" t="s">
        <v>142</v>
      </c>
      <c r="G9" s="201"/>
      <c r="H9" s="204"/>
      <c r="I9" s="201"/>
      <c r="J9" s="205"/>
      <c r="K9" s="124"/>
      <c r="L9" s="203"/>
    </row>
    <row r="10" spans="1:12" s="5" customFormat="1" ht="31.5" thickBot="1" x14ac:dyDescent="0.4">
      <c r="A10" s="49">
        <f t="shared" si="0"/>
        <v>5</v>
      </c>
      <c r="B10" s="6"/>
      <c r="C10" s="42" t="s">
        <v>0</v>
      </c>
      <c r="D10" s="199" t="s">
        <v>17</v>
      </c>
      <c r="E10" s="4" t="s">
        <v>70</v>
      </c>
      <c r="F10" s="206" t="s">
        <v>142</v>
      </c>
      <c r="G10" s="207"/>
      <c r="H10" s="208"/>
      <c r="I10" s="209"/>
      <c r="J10" s="210"/>
      <c r="K10" s="124"/>
      <c r="L10" s="211"/>
    </row>
    <row r="11" spans="1:12" s="5" customFormat="1" ht="31.5" thickBot="1" x14ac:dyDescent="0.4">
      <c r="A11" s="49">
        <f t="shared" si="0"/>
        <v>6</v>
      </c>
      <c r="B11" s="6"/>
      <c r="C11" s="42" t="s">
        <v>99</v>
      </c>
      <c r="D11" s="199" t="s">
        <v>17</v>
      </c>
      <c r="E11" s="4" t="s">
        <v>143</v>
      </c>
      <c r="F11" s="124" t="s">
        <v>142</v>
      </c>
      <c r="G11" s="201"/>
      <c r="H11" s="204"/>
      <c r="I11" s="201"/>
      <c r="J11" s="205"/>
      <c r="K11" s="124"/>
      <c r="L11" s="125"/>
    </row>
    <row r="12" spans="1:12" s="5" customFormat="1" ht="31.5" thickBot="1" x14ac:dyDescent="0.4">
      <c r="A12" s="49">
        <f t="shared" si="0"/>
        <v>7</v>
      </c>
      <c r="B12" s="6"/>
      <c r="C12" s="42" t="s">
        <v>100</v>
      </c>
      <c r="D12" s="199" t="s">
        <v>17</v>
      </c>
      <c r="E12" s="4" t="s">
        <v>143</v>
      </c>
      <c r="F12" s="124" t="s">
        <v>142</v>
      </c>
      <c r="G12" s="201"/>
      <c r="H12" s="204"/>
      <c r="I12" s="201"/>
      <c r="J12" s="205"/>
      <c r="K12" s="124"/>
      <c r="L12" s="125"/>
    </row>
    <row r="13" spans="1:12" s="3" customFormat="1" ht="36.75" customHeight="1" thickBot="1" x14ac:dyDescent="0.4">
      <c r="A13" s="49">
        <f t="shared" si="0"/>
        <v>8</v>
      </c>
      <c r="B13" s="143"/>
      <c r="C13" s="230" t="s">
        <v>122</v>
      </c>
      <c r="D13" s="9" t="s">
        <v>12</v>
      </c>
      <c r="E13" s="231"/>
      <c r="F13" s="200"/>
      <c r="G13" s="200"/>
      <c r="H13" s="200"/>
      <c r="I13" s="200"/>
      <c r="J13" s="200"/>
      <c r="K13" s="124"/>
      <c r="L13" s="84"/>
    </row>
    <row r="14" spans="1:12" s="3" customFormat="1" ht="24" customHeight="1" x14ac:dyDescent="0.35">
      <c r="A14" s="237">
        <f t="shared" si="0"/>
        <v>9</v>
      </c>
      <c r="B14" s="6"/>
      <c r="C14" s="145" t="s">
        <v>101</v>
      </c>
      <c r="D14" s="238" t="s">
        <v>26</v>
      </c>
      <c r="E14" s="239"/>
      <c r="F14" s="240"/>
      <c r="G14" s="241"/>
      <c r="H14" s="310"/>
      <c r="I14" s="310"/>
      <c r="J14" s="243"/>
      <c r="K14" s="244"/>
      <c r="L14" s="311"/>
    </row>
    <row r="15" spans="1:12" s="3" customFormat="1" ht="31" x14ac:dyDescent="0.35">
      <c r="A15" s="49">
        <f t="shared" si="0"/>
        <v>10</v>
      </c>
      <c r="B15" s="312"/>
      <c r="C15" s="313" t="s">
        <v>103</v>
      </c>
      <c r="D15" s="314" t="s">
        <v>26</v>
      </c>
      <c r="E15" s="315"/>
      <c r="F15" s="316"/>
      <c r="G15" s="317"/>
      <c r="H15" s="318"/>
      <c r="I15" s="318"/>
      <c r="J15" s="319"/>
      <c r="K15" s="320"/>
      <c r="L15" s="321"/>
    </row>
  </sheetData>
  <mergeCells count="14">
    <mergeCell ref="I4:I5"/>
    <mergeCell ref="J4:J5"/>
    <mergeCell ref="K4:K5"/>
    <mergeCell ref="B6:L6"/>
    <mergeCell ref="B1:D1"/>
    <mergeCell ref="B2:D2"/>
    <mergeCell ref="G3:J3"/>
    <mergeCell ref="B4:B5"/>
    <mergeCell ref="C4:C5"/>
    <mergeCell ref="D4:D5"/>
    <mergeCell ref="E4:E5"/>
    <mergeCell ref="F4:F5"/>
    <mergeCell ref="G4:G5"/>
    <mergeCell ref="H4:H5"/>
  </mergeCells>
  <pageMargins left="0.7" right="0.7" top="0.75" bottom="0.75" header="0.3" footer="0.3"/>
  <pageSetup paperSize="17" scale="49"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1882C7-C229-4DFC-862E-1C927727C7A5}">
  <sheetPr>
    <pageSetUpPr fitToPage="1"/>
  </sheetPr>
  <dimension ref="A1:S20"/>
  <sheetViews>
    <sheetView topLeftCell="F1" workbookViewId="0">
      <selection activeCell="J25" sqref="J25"/>
    </sheetView>
  </sheetViews>
  <sheetFormatPr defaultColWidth="8.81640625" defaultRowHeight="14.5" x14ac:dyDescent="0.35"/>
  <cols>
    <col min="1" max="1" width="7.54296875" style="40" customWidth="1"/>
    <col min="2" max="2" width="21.453125" style="2" customWidth="1"/>
    <col min="3" max="3" width="55.453125" style="31" customWidth="1"/>
    <col min="4" max="4" width="26.54296875" style="10" customWidth="1"/>
    <col min="5" max="5" width="55.81640625" style="36" customWidth="1"/>
    <col min="6" max="6" width="18" style="36" customWidth="1"/>
    <col min="7" max="7" width="16.453125" style="2" customWidth="1"/>
    <col min="8" max="8" width="16.453125" style="27" customWidth="1"/>
    <col min="9" max="9" width="16.1796875" style="27" customWidth="1"/>
    <col min="10" max="10" width="18.1796875" style="27" customWidth="1"/>
    <col min="11" max="11" width="18" style="27" customWidth="1"/>
    <col min="12" max="12" width="134.7265625" style="31" customWidth="1"/>
    <col min="13" max="18" width="8.81640625" style="1"/>
    <col min="20" max="16384" width="8.81640625" style="1"/>
  </cols>
  <sheetData>
    <row r="1" spans="1:12" ht="20" x14ac:dyDescent="0.35">
      <c r="B1" s="303" t="s">
        <v>147</v>
      </c>
      <c r="C1" s="304"/>
      <c r="D1" s="305"/>
      <c r="E1" s="37"/>
      <c r="F1" s="37"/>
      <c r="G1" s="34"/>
      <c r="I1" s="34"/>
      <c r="J1" s="34"/>
      <c r="L1" s="28" t="s">
        <v>28</v>
      </c>
    </row>
    <row r="2" spans="1:12" ht="25.4" customHeight="1" thickBot="1" x14ac:dyDescent="0.45">
      <c r="A2" s="41"/>
      <c r="B2" s="280" t="s">
        <v>125</v>
      </c>
      <c r="C2" s="281"/>
      <c r="D2" s="282"/>
      <c r="E2" s="38"/>
      <c r="F2" s="37"/>
      <c r="G2" s="227" t="s">
        <v>44</v>
      </c>
      <c r="H2" s="227" t="s">
        <v>45</v>
      </c>
      <c r="I2" s="55" t="s">
        <v>46</v>
      </c>
      <c r="J2" s="228" t="s">
        <v>47</v>
      </c>
      <c r="L2" s="229"/>
    </row>
    <row r="3" spans="1:12" ht="32.15" customHeight="1" thickBot="1" x14ac:dyDescent="0.45">
      <c r="B3" s="228" t="s">
        <v>39</v>
      </c>
      <c r="C3" s="228" t="s">
        <v>40</v>
      </c>
      <c r="D3" s="228" t="s">
        <v>41</v>
      </c>
      <c r="E3" s="228" t="s">
        <v>42</v>
      </c>
      <c r="F3" s="59" t="s">
        <v>43</v>
      </c>
      <c r="G3" s="289" t="s">
        <v>52</v>
      </c>
      <c r="H3" s="290"/>
      <c r="I3" s="290"/>
      <c r="J3" s="291"/>
      <c r="K3" s="57" t="s">
        <v>51</v>
      </c>
    </row>
    <row r="4" spans="1:12" s="3" customFormat="1" ht="29.15" customHeight="1" thickBot="1" x14ac:dyDescent="0.45">
      <c r="A4" s="56" t="s">
        <v>38</v>
      </c>
      <c r="B4" s="292" t="s">
        <v>121</v>
      </c>
      <c r="C4" s="294" t="s">
        <v>9</v>
      </c>
      <c r="D4" s="287" t="s">
        <v>29</v>
      </c>
      <c r="E4" s="296" t="s">
        <v>10</v>
      </c>
      <c r="F4" s="287" t="s">
        <v>53</v>
      </c>
      <c r="G4" s="287" t="s">
        <v>50</v>
      </c>
      <c r="H4" s="294" t="s">
        <v>18</v>
      </c>
      <c r="I4" s="294" t="s">
        <v>19</v>
      </c>
      <c r="J4" s="287" t="s">
        <v>20</v>
      </c>
      <c r="K4" s="285" t="s">
        <v>31</v>
      </c>
      <c r="L4" s="98" t="s">
        <v>54</v>
      </c>
    </row>
    <row r="5" spans="1:12" s="3" customFormat="1" ht="37.4" customHeight="1" thickBot="1" x14ac:dyDescent="0.4">
      <c r="A5" s="53" t="s">
        <v>48</v>
      </c>
      <c r="B5" s="293"/>
      <c r="C5" s="295"/>
      <c r="D5" s="288"/>
      <c r="E5" s="297"/>
      <c r="F5" s="288"/>
      <c r="G5" s="288"/>
      <c r="H5" s="295"/>
      <c r="I5" s="295"/>
      <c r="J5" s="288"/>
      <c r="K5" s="286"/>
      <c r="L5" s="50" t="s">
        <v>49</v>
      </c>
    </row>
    <row r="6" spans="1:12" s="5" customFormat="1" ht="27" customHeight="1" thickBot="1" x14ac:dyDescent="0.4">
      <c r="A6" s="49">
        <v>1</v>
      </c>
      <c r="B6" s="283" t="s">
        <v>21</v>
      </c>
      <c r="C6" s="284"/>
      <c r="D6" s="284"/>
      <c r="E6" s="284"/>
      <c r="F6" s="284"/>
      <c r="G6" s="284"/>
      <c r="H6" s="284"/>
      <c r="I6" s="284"/>
      <c r="J6" s="284"/>
      <c r="K6" s="284"/>
      <c r="L6" s="284"/>
    </row>
    <row r="7" spans="1:12" s="5" customFormat="1" ht="30" customHeight="1" thickBot="1" x14ac:dyDescent="0.4">
      <c r="A7" s="49">
        <f>+A6+1</f>
        <v>2</v>
      </c>
      <c r="B7" s="17"/>
      <c r="C7" s="42" t="s">
        <v>120</v>
      </c>
      <c r="D7" s="199" t="s">
        <v>17</v>
      </c>
      <c r="E7" s="4" t="s">
        <v>69</v>
      </c>
      <c r="F7" s="200" t="s">
        <v>142</v>
      </c>
      <c r="G7" s="201"/>
      <c r="H7" s="201"/>
      <c r="I7" s="202"/>
      <c r="J7" s="201"/>
      <c r="K7" s="124"/>
      <c r="L7" s="203"/>
    </row>
    <row r="8" spans="1:12" s="5" customFormat="1" ht="30" customHeight="1" thickBot="1" x14ac:dyDescent="0.4">
      <c r="A8" s="49">
        <f t="shared" ref="A8:A15" si="0">+A7+1</f>
        <v>3</v>
      </c>
      <c r="B8" s="6"/>
      <c r="C8" s="42" t="s">
        <v>98</v>
      </c>
      <c r="D8" s="199" t="s">
        <v>17</v>
      </c>
      <c r="E8" s="4" t="s">
        <v>143</v>
      </c>
      <c r="F8" s="200" t="s">
        <v>142</v>
      </c>
      <c r="G8" s="201"/>
      <c r="H8" s="204"/>
      <c r="I8" s="201"/>
      <c r="J8" s="205"/>
      <c r="K8" s="124"/>
      <c r="L8" s="203"/>
    </row>
    <row r="9" spans="1:12" s="5" customFormat="1" ht="30" customHeight="1" thickBot="1" x14ac:dyDescent="0.4">
      <c r="A9" s="49">
        <f t="shared" si="0"/>
        <v>4</v>
      </c>
      <c r="B9" s="6"/>
      <c r="C9" s="42" t="s">
        <v>146</v>
      </c>
      <c r="D9" s="199" t="s">
        <v>17</v>
      </c>
      <c r="E9" s="4" t="s">
        <v>71</v>
      </c>
      <c r="F9" s="200" t="s">
        <v>142</v>
      </c>
      <c r="G9" s="201"/>
      <c r="H9" s="204"/>
      <c r="I9" s="201"/>
      <c r="J9" s="205"/>
      <c r="K9" s="124"/>
      <c r="L9" s="203"/>
    </row>
    <row r="10" spans="1:12" s="5" customFormat="1" ht="31.5" thickBot="1" x14ac:dyDescent="0.4">
      <c r="A10" s="49">
        <f t="shared" si="0"/>
        <v>5</v>
      </c>
      <c r="B10" s="6"/>
      <c r="C10" s="42" t="s">
        <v>0</v>
      </c>
      <c r="D10" s="199" t="s">
        <v>17</v>
      </c>
      <c r="E10" s="4" t="s">
        <v>70</v>
      </c>
      <c r="F10" s="206" t="s">
        <v>142</v>
      </c>
      <c r="G10" s="207"/>
      <c r="H10" s="208"/>
      <c r="I10" s="209"/>
      <c r="J10" s="210"/>
      <c r="K10" s="124"/>
      <c r="L10" s="125"/>
    </row>
    <row r="11" spans="1:12" s="5" customFormat="1" ht="31.5" thickBot="1" x14ac:dyDescent="0.4">
      <c r="A11" s="49">
        <f t="shared" si="0"/>
        <v>6</v>
      </c>
      <c r="B11" s="6"/>
      <c r="C11" s="42" t="s">
        <v>99</v>
      </c>
      <c r="D11" s="199" t="s">
        <v>17</v>
      </c>
      <c r="E11" s="4" t="s">
        <v>143</v>
      </c>
      <c r="F11" s="124" t="s">
        <v>142</v>
      </c>
      <c r="G11" s="201"/>
      <c r="H11" s="204"/>
      <c r="I11" s="201"/>
      <c r="J11" s="205"/>
      <c r="K11" s="124"/>
      <c r="L11" s="125"/>
    </row>
    <row r="12" spans="1:12" s="5" customFormat="1" ht="31.5" thickBot="1" x14ac:dyDescent="0.4">
      <c r="A12" s="49">
        <f t="shared" si="0"/>
        <v>7</v>
      </c>
      <c r="B12" s="6"/>
      <c r="C12" s="42" t="s">
        <v>100</v>
      </c>
      <c r="D12" s="199" t="s">
        <v>17</v>
      </c>
      <c r="E12" s="4" t="s">
        <v>143</v>
      </c>
      <c r="F12" s="124" t="s">
        <v>142</v>
      </c>
      <c r="G12" s="201"/>
      <c r="H12" s="204"/>
      <c r="I12" s="201"/>
      <c r="J12" s="205"/>
      <c r="K12" s="124"/>
      <c r="L12" s="125"/>
    </row>
    <row r="13" spans="1:12" s="3" customFormat="1" ht="36.75" customHeight="1" thickBot="1" x14ac:dyDescent="0.4">
      <c r="A13" s="49">
        <f t="shared" si="0"/>
        <v>8</v>
      </c>
      <c r="B13" s="143"/>
      <c r="C13" s="230" t="s">
        <v>122</v>
      </c>
      <c r="D13" s="9" t="s">
        <v>12</v>
      </c>
      <c r="E13" s="231"/>
      <c r="F13" s="200"/>
      <c r="G13" s="200"/>
      <c r="H13" s="200"/>
      <c r="I13" s="200"/>
      <c r="J13" s="200"/>
      <c r="K13" s="124"/>
      <c r="L13" s="84"/>
    </row>
    <row r="14" spans="1:12" s="3" customFormat="1" ht="16" thickBot="1" x14ac:dyDescent="0.4">
      <c r="A14" s="49">
        <f t="shared" si="0"/>
        <v>9</v>
      </c>
      <c r="B14" s="6"/>
      <c r="C14" s="42" t="s">
        <v>101</v>
      </c>
      <c r="D14" s="9" t="s">
        <v>26</v>
      </c>
      <c r="E14" s="16"/>
      <c r="F14" s="232"/>
      <c r="G14" s="233"/>
      <c r="H14" s="234"/>
      <c r="I14" s="234"/>
      <c r="J14" s="235"/>
      <c r="K14" s="124"/>
      <c r="L14" s="236"/>
    </row>
    <row r="15" spans="1:12" s="3" customFormat="1" ht="31" x14ac:dyDescent="0.35">
      <c r="A15" s="237">
        <f t="shared" si="0"/>
        <v>10</v>
      </c>
      <c r="B15" s="6"/>
      <c r="C15" s="145" t="s">
        <v>103</v>
      </c>
      <c r="D15" s="238" t="s">
        <v>26</v>
      </c>
      <c r="E15" s="239"/>
      <c r="F15" s="240"/>
      <c r="G15" s="241"/>
      <c r="H15" s="242"/>
      <c r="I15" s="242"/>
      <c r="J15" s="243"/>
      <c r="K15" s="244"/>
      <c r="L15" s="142"/>
    </row>
    <row r="16" spans="1:12" ht="15.5" x14ac:dyDescent="0.35">
      <c r="L16" s="128"/>
    </row>
    <row r="17" spans="12:12" ht="15.5" x14ac:dyDescent="0.35">
      <c r="L17" s="128"/>
    </row>
    <row r="18" spans="12:12" ht="15.5" x14ac:dyDescent="0.35">
      <c r="L18" s="128"/>
    </row>
    <row r="19" spans="12:12" ht="15.5" x14ac:dyDescent="0.35">
      <c r="L19" s="129"/>
    </row>
    <row r="20" spans="12:12" ht="15.5" x14ac:dyDescent="0.35">
      <c r="L20" s="129"/>
    </row>
  </sheetData>
  <mergeCells count="14">
    <mergeCell ref="I4:I5"/>
    <mergeCell ref="J4:J5"/>
    <mergeCell ref="K4:K5"/>
    <mergeCell ref="B6:L6"/>
    <mergeCell ref="B1:D1"/>
    <mergeCell ref="B2:D2"/>
    <mergeCell ref="G3:J3"/>
    <mergeCell ref="B4:B5"/>
    <mergeCell ref="C4:C5"/>
    <mergeCell ref="D4:D5"/>
    <mergeCell ref="E4:E5"/>
    <mergeCell ref="F4:F5"/>
    <mergeCell ref="G4:G5"/>
    <mergeCell ref="H4:H5"/>
  </mergeCells>
  <pageMargins left="0.7" right="0.7" top="0.75" bottom="0.75" header="0.3" footer="0.3"/>
  <pageSetup paperSize="17" scale="49"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695DCD-E165-42B0-B479-EE36F93F9A7F}">
  <dimension ref="E4:N92"/>
  <sheetViews>
    <sheetView workbookViewId="0">
      <selection activeCell="N12" sqref="N12"/>
    </sheetView>
  </sheetViews>
  <sheetFormatPr defaultRowHeight="14.5" x14ac:dyDescent="0.35"/>
  <cols>
    <col min="1" max="1" width="19.26953125" customWidth="1"/>
    <col min="6" max="6" width="19" bestFit="1" customWidth="1"/>
  </cols>
  <sheetData>
    <row r="4" spans="5:14" x14ac:dyDescent="0.35">
      <c r="G4" s="308">
        <f t="shared" ref="G4:I4" si="0">$J$5+H4</f>
        <v>2014</v>
      </c>
      <c r="H4" s="308">
        <f t="shared" si="0"/>
        <v>2015</v>
      </c>
      <c r="I4" s="308">
        <f t="shared" si="0"/>
        <v>2016</v>
      </c>
      <c r="J4" s="308">
        <f>$J$5+K4</f>
        <v>2017</v>
      </c>
      <c r="K4" s="245">
        <v>2018</v>
      </c>
    </row>
    <row r="5" spans="5:14" x14ac:dyDescent="0.35">
      <c r="E5" s="246" t="s">
        <v>149</v>
      </c>
      <c r="G5" s="40">
        <v>-4</v>
      </c>
      <c r="H5" s="40">
        <v>-3</v>
      </c>
      <c r="I5" s="40">
        <v>-2</v>
      </c>
      <c r="J5" s="40">
        <v>-1</v>
      </c>
      <c r="K5" s="40" t="s">
        <v>150</v>
      </c>
    </row>
    <row r="6" spans="5:14" x14ac:dyDescent="0.35">
      <c r="E6" s="247" t="s">
        <v>151</v>
      </c>
      <c r="F6" s="248"/>
      <c r="G6" s="248"/>
      <c r="H6" s="248"/>
      <c r="I6" s="248"/>
      <c r="J6" s="248"/>
      <c r="K6" s="248"/>
    </row>
    <row r="7" spans="5:14" x14ac:dyDescent="0.35">
      <c r="E7" s="246"/>
      <c r="F7" t="s">
        <v>152</v>
      </c>
      <c r="G7" s="249" t="s">
        <v>153</v>
      </c>
      <c r="H7" s="250">
        <v>625197</v>
      </c>
      <c r="I7" s="250">
        <v>623644</v>
      </c>
      <c r="J7" s="250">
        <v>624525</v>
      </c>
      <c r="K7" s="250">
        <v>626299</v>
      </c>
    </row>
    <row r="8" spans="5:14" x14ac:dyDescent="0.35">
      <c r="E8" s="246"/>
      <c r="F8" t="s">
        <v>154</v>
      </c>
      <c r="G8" s="251">
        <v>347058</v>
      </c>
      <c r="H8" s="250">
        <v>344627</v>
      </c>
      <c r="I8" s="250">
        <v>344809</v>
      </c>
      <c r="J8" s="250">
        <v>346135</v>
      </c>
      <c r="K8" s="250">
        <v>346061</v>
      </c>
    </row>
    <row r="9" spans="5:14" x14ac:dyDescent="0.35">
      <c r="E9" s="246"/>
      <c r="F9" t="s">
        <v>155</v>
      </c>
      <c r="G9" s="251">
        <v>13675</v>
      </c>
      <c r="H9" s="250">
        <v>12273</v>
      </c>
      <c r="I9" s="250">
        <v>11163</v>
      </c>
      <c r="J9" s="250">
        <v>10280</v>
      </c>
      <c r="K9" s="250">
        <v>9223</v>
      </c>
    </row>
    <row r="10" spans="5:14" x14ac:dyDescent="0.35">
      <c r="E10" s="246"/>
      <c r="F10" t="s">
        <v>156</v>
      </c>
      <c r="G10" s="252">
        <v>3.9E-2</v>
      </c>
      <c r="H10" s="253">
        <v>3.5999999999999997E-2</v>
      </c>
      <c r="I10" s="253">
        <v>3.2000000000000001E-2</v>
      </c>
      <c r="J10" s="253">
        <v>0.03</v>
      </c>
      <c r="K10" s="253">
        <v>2.7E-2</v>
      </c>
    </row>
    <row r="11" spans="5:14" x14ac:dyDescent="0.35">
      <c r="E11" s="246"/>
      <c r="G11" s="249"/>
      <c r="H11" s="250"/>
      <c r="I11" s="250"/>
      <c r="J11" s="250"/>
      <c r="K11" s="250"/>
    </row>
    <row r="12" spans="5:14" x14ac:dyDescent="0.35">
      <c r="E12" s="246"/>
      <c r="F12" t="s">
        <v>157</v>
      </c>
      <c r="G12" s="249" t="s">
        <v>153</v>
      </c>
      <c r="H12" s="254">
        <v>54166</v>
      </c>
      <c r="I12" s="254">
        <v>56990</v>
      </c>
      <c r="J12" s="254">
        <v>57677</v>
      </c>
      <c r="K12" s="254">
        <v>57513</v>
      </c>
      <c r="L12" s="309" t="s">
        <v>158</v>
      </c>
      <c r="M12" s="309"/>
      <c r="N12" s="255" t="s">
        <v>159</v>
      </c>
    </row>
    <row r="13" spans="5:14" x14ac:dyDescent="0.35">
      <c r="E13" s="246"/>
      <c r="G13" s="250"/>
      <c r="H13" s="250"/>
      <c r="I13" s="250"/>
      <c r="J13" s="250"/>
      <c r="K13" s="250"/>
    </row>
    <row r="14" spans="5:14" x14ac:dyDescent="0.35">
      <c r="E14" s="246"/>
      <c r="F14" t="s">
        <v>160</v>
      </c>
      <c r="G14" s="250">
        <v>304554</v>
      </c>
      <c r="H14" s="250">
        <v>307096</v>
      </c>
      <c r="I14" s="250">
        <v>308061</v>
      </c>
      <c r="J14" s="250">
        <v>309441</v>
      </c>
      <c r="K14" s="250">
        <v>310339</v>
      </c>
    </row>
    <row r="15" spans="5:14" x14ac:dyDescent="0.35">
      <c r="E15" s="246"/>
      <c r="F15" t="s">
        <v>161</v>
      </c>
      <c r="G15" s="250">
        <v>251528</v>
      </c>
      <c r="H15" s="250">
        <v>254137</v>
      </c>
      <c r="I15" s="250">
        <v>255016</v>
      </c>
      <c r="J15" s="250">
        <v>256445</v>
      </c>
      <c r="K15" s="250">
        <v>257145</v>
      </c>
    </row>
    <row r="16" spans="5:14" x14ac:dyDescent="0.35">
      <c r="E16" s="246"/>
      <c r="F16" t="s">
        <v>162</v>
      </c>
      <c r="G16" s="250">
        <v>24398</v>
      </c>
      <c r="H16" s="250">
        <v>24625</v>
      </c>
      <c r="I16" s="250">
        <v>25045</v>
      </c>
      <c r="J16" s="250">
        <v>25525</v>
      </c>
      <c r="K16" s="250">
        <v>25661</v>
      </c>
    </row>
    <row r="17" spans="5:11" x14ac:dyDescent="0.35">
      <c r="E17" s="247" t="s">
        <v>163</v>
      </c>
      <c r="F17" s="248"/>
      <c r="G17" s="248"/>
      <c r="H17" s="248"/>
      <c r="I17" s="248"/>
      <c r="J17" s="248"/>
      <c r="K17" s="248"/>
    </row>
    <row r="18" spans="5:11" x14ac:dyDescent="0.35">
      <c r="E18" s="246"/>
      <c r="F18" t="s">
        <v>164</v>
      </c>
      <c r="G18" s="40" t="s">
        <v>153</v>
      </c>
      <c r="H18" s="256">
        <f t="shared" ref="H18:J18" si="1">H10*1000</f>
        <v>36</v>
      </c>
      <c r="I18" s="256">
        <f t="shared" si="1"/>
        <v>32</v>
      </c>
      <c r="J18" s="256">
        <f t="shared" si="1"/>
        <v>30</v>
      </c>
      <c r="K18" s="256">
        <f>K10*1000</f>
        <v>27</v>
      </c>
    </row>
    <row r="19" spans="5:11" x14ac:dyDescent="0.35">
      <c r="E19" s="246"/>
      <c r="F19" t="s">
        <v>165</v>
      </c>
      <c r="G19" s="40" t="s">
        <v>153</v>
      </c>
      <c r="H19" s="256">
        <f>H15/H14*1000</f>
        <v>827.54904003959678</v>
      </c>
      <c r="I19" s="256">
        <f t="shared" ref="I19:K19" si="2">I15/I14*1000</f>
        <v>827.8100765757431</v>
      </c>
      <c r="J19" s="256">
        <f t="shared" si="2"/>
        <v>828.73633422849593</v>
      </c>
      <c r="K19" s="256">
        <f t="shared" si="2"/>
        <v>828.59389248531443</v>
      </c>
    </row>
    <row r="20" spans="5:11" x14ac:dyDescent="0.35">
      <c r="E20" s="246"/>
      <c r="F20" t="s">
        <v>166</v>
      </c>
      <c r="G20" s="40" t="s">
        <v>153</v>
      </c>
      <c r="H20" s="250">
        <f>H14-G14</f>
        <v>2542</v>
      </c>
      <c r="I20" s="250">
        <f t="shared" ref="I20:K22" si="3">I14-H14</f>
        <v>965</v>
      </c>
      <c r="J20" s="250">
        <f t="shared" si="3"/>
        <v>1380</v>
      </c>
      <c r="K20" s="250">
        <f t="shared" si="3"/>
        <v>898</v>
      </c>
    </row>
    <row r="21" spans="5:11" x14ac:dyDescent="0.35">
      <c r="E21" s="246"/>
      <c r="F21" t="s">
        <v>167</v>
      </c>
      <c r="G21" s="40" t="s">
        <v>153</v>
      </c>
      <c r="H21" s="250">
        <f>H15-G15</f>
        <v>2609</v>
      </c>
      <c r="I21" s="250">
        <f t="shared" si="3"/>
        <v>879</v>
      </c>
      <c r="J21" s="250">
        <f t="shared" si="3"/>
        <v>1429</v>
      </c>
      <c r="K21" s="250">
        <f t="shared" si="3"/>
        <v>700</v>
      </c>
    </row>
    <row r="22" spans="5:11" x14ac:dyDescent="0.35">
      <c r="E22" s="246"/>
      <c r="F22" t="s">
        <v>168</v>
      </c>
      <c r="G22" s="40" t="s">
        <v>153</v>
      </c>
      <c r="H22" s="250">
        <f>H16-G16</f>
        <v>227</v>
      </c>
      <c r="I22" s="250">
        <f t="shared" si="3"/>
        <v>420</v>
      </c>
      <c r="J22" s="250">
        <f t="shared" si="3"/>
        <v>480</v>
      </c>
      <c r="K22" s="250">
        <f t="shared" si="3"/>
        <v>136</v>
      </c>
    </row>
    <row r="23" spans="5:11" x14ac:dyDescent="0.35">
      <c r="E23" s="247" t="s">
        <v>169</v>
      </c>
      <c r="F23" s="248"/>
      <c r="G23" s="248"/>
      <c r="H23" s="248"/>
      <c r="I23" s="248"/>
      <c r="J23" s="248"/>
      <c r="K23" s="248"/>
    </row>
    <row r="24" spans="5:11" x14ac:dyDescent="0.35">
      <c r="E24" s="246"/>
      <c r="F24" s="257" t="s">
        <v>120</v>
      </c>
      <c r="H24" s="256">
        <f>H19</f>
        <v>827.54904003959678</v>
      </c>
      <c r="I24" s="256">
        <f t="shared" ref="I24:K24" si="4">I19</f>
        <v>827.8100765757431</v>
      </c>
      <c r="J24" s="256">
        <f t="shared" si="4"/>
        <v>828.73633422849593</v>
      </c>
      <c r="K24" s="256">
        <f t="shared" si="4"/>
        <v>828.59389248531443</v>
      </c>
    </row>
    <row r="25" spans="5:11" x14ac:dyDescent="0.35">
      <c r="E25" s="246"/>
      <c r="F25" s="257" t="s">
        <v>98</v>
      </c>
      <c r="H25" s="250">
        <f>H21</f>
        <v>2609</v>
      </c>
      <c r="I25" s="250">
        <f t="shared" ref="I25:K25" si="5">I21</f>
        <v>879</v>
      </c>
      <c r="J25" s="250">
        <f t="shared" si="5"/>
        <v>1429</v>
      </c>
      <c r="K25" s="250">
        <f t="shared" si="5"/>
        <v>700</v>
      </c>
    </row>
    <row r="26" spans="5:11" x14ac:dyDescent="0.35">
      <c r="E26" s="246"/>
      <c r="F26" s="258" t="s">
        <v>170</v>
      </c>
      <c r="H26" s="256">
        <f>H18</f>
        <v>36</v>
      </c>
      <c r="I26" s="256">
        <f t="shared" ref="I26:K26" si="6">I18</f>
        <v>32</v>
      </c>
      <c r="J26" s="256">
        <f t="shared" si="6"/>
        <v>30</v>
      </c>
      <c r="K26" s="256">
        <f t="shared" si="6"/>
        <v>27</v>
      </c>
    </row>
    <row r="27" spans="5:11" x14ac:dyDescent="0.35">
      <c r="E27" s="246"/>
      <c r="F27" s="257" t="s">
        <v>0</v>
      </c>
      <c r="H27" s="254">
        <f>H12</f>
        <v>54166</v>
      </c>
      <c r="I27" s="254">
        <f t="shared" ref="I27:K27" si="7">I12</f>
        <v>56990</v>
      </c>
      <c r="J27" s="254">
        <f t="shared" si="7"/>
        <v>57677</v>
      </c>
      <c r="K27" s="254">
        <f t="shared" si="7"/>
        <v>57513</v>
      </c>
    </row>
    <row r="28" spans="5:11" x14ac:dyDescent="0.35">
      <c r="E28" s="246"/>
      <c r="F28" s="257" t="s">
        <v>99</v>
      </c>
      <c r="H28" s="250">
        <f>H20</f>
        <v>2542</v>
      </c>
      <c r="I28" s="250">
        <f t="shared" ref="I28:K28" si="8">I20</f>
        <v>965</v>
      </c>
      <c r="J28" s="250">
        <f t="shared" si="8"/>
        <v>1380</v>
      </c>
      <c r="K28" s="250">
        <f t="shared" si="8"/>
        <v>898</v>
      </c>
    </row>
    <row r="29" spans="5:11" x14ac:dyDescent="0.35">
      <c r="E29" s="246"/>
      <c r="F29" s="257" t="s">
        <v>100</v>
      </c>
      <c r="H29" s="250">
        <f>H22</f>
        <v>227</v>
      </c>
      <c r="I29" s="250">
        <f t="shared" ref="I29:K29" si="9">I22</f>
        <v>420</v>
      </c>
      <c r="J29" s="250">
        <f t="shared" si="9"/>
        <v>480</v>
      </c>
      <c r="K29" s="250">
        <f t="shared" si="9"/>
        <v>136</v>
      </c>
    </row>
    <row r="30" spans="5:11" x14ac:dyDescent="0.35">
      <c r="E30" s="246"/>
    </row>
    <row r="31" spans="5:11" x14ac:dyDescent="0.35">
      <c r="E31" s="246"/>
    </row>
    <row r="35" spans="5:11" x14ac:dyDescent="0.35">
      <c r="E35" s="259" t="s">
        <v>171</v>
      </c>
      <c r="F35" s="260"/>
      <c r="G35" s="261">
        <v>-4</v>
      </c>
      <c r="H35" s="261">
        <v>-3</v>
      </c>
      <c r="I35" s="261">
        <v>-2</v>
      </c>
      <c r="J35" s="261">
        <v>-1</v>
      </c>
      <c r="K35" s="261" t="s">
        <v>150</v>
      </c>
    </row>
    <row r="36" spans="5:11" x14ac:dyDescent="0.35">
      <c r="E36" s="262" t="s">
        <v>151</v>
      </c>
      <c r="F36" s="248"/>
      <c r="G36" s="248"/>
      <c r="H36" s="248"/>
      <c r="I36" s="248"/>
      <c r="J36" s="248"/>
      <c r="K36" s="248"/>
    </row>
    <row r="37" spans="5:11" x14ac:dyDescent="0.35">
      <c r="E37" s="260"/>
      <c r="F37" t="s">
        <v>152</v>
      </c>
      <c r="G37" s="249" t="s">
        <v>153</v>
      </c>
      <c r="H37" s="250">
        <v>161294</v>
      </c>
      <c r="I37" s="250">
        <v>161542</v>
      </c>
      <c r="J37" s="250">
        <v>162891</v>
      </c>
      <c r="K37" s="250">
        <v>164572</v>
      </c>
    </row>
    <row r="38" spans="5:11" x14ac:dyDescent="0.35">
      <c r="E38" s="260"/>
      <c r="F38" t="s">
        <v>154</v>
      </c>
      <c r="G38" s="251">
        <v>95519</v>
      </c>
      <c r="H38" s="250">
        <v>94840</v>
      </c>
      <c r="I38" s="250">
        <v>95242</v>
      </c>
      <c r="J38" s="250">
        <v>96879</v>
      </c>
      <c r="K38" s="250">
        <v>96716</v>
      </c>
    </row>
    <row r="39" spans="5:11" x14ac:dyDescent="0.35">
      <c r="E39" s="260"/>
      <c r="F39" t="s">
        <v>155</v>
      </c>
      <c r="G39" s="251">
        <v>2880</v>
      </c>
      <c r="H39" s="250">
        <v>2570</v>
      </c>
      <c r="I39" s="250">
        <v>2383</v>
      </c>
      <c r="J39" s="250">
        <v>2164</v>
      </c>
      <c r="K39" s="250">
        <v>1984</v>
      </c>
    </row>
    <row r="40" spans="5:11" x14ac:dyDescent="0.35">
      <c r="E40" s="260"/>
      <c r="F40" t="s">
        <v>156</v>
      </c>
      <c r="G40" s="252">
        <v>0.03</v>
      </c>
      <c r="H40" s="253">
        <v>2.7E-2</v>
      </c>
      <c r="I40" s="253">
        <v>2.5000000000000001E-2</v>
      </c>
      <c r="J40" s="253">
        <v>2.1999999999999999E-2</v>
      </c>
      <c r="K40" s="253">
        <v>2.1000000000000001E-2</v>
      </c>
    </row>
    <row r="41" spans="5:11" x14ac:dyDescent="0.35">
      <c r="E41" s="260"/>
      <c r="G41" s="249"/>
      <c r="H41" s="254"/>
      <c r="I41" s="254"/>
      <c r="J41" s="254"/>
      <c r="K41" s="254"/>
    </row>
    <row r="42" spans="5:11" x14ac:dyDescent="0.35">
      <c r="E42" s="260"/>
      <c r="F42" t="s">
        <v>157</v>
      </c>
      <c r="G42" s="249" t="s">
        <v>153</v>
      </c>
      <c r="H42" s="254">
        <v>62004</v>
      </c>
      <c r="I42" s="254">
        <v>67997</v>
      </c>
      <c r="J42" s="254">
        <v>68843</v>
      </c>
      <c r="K42" s="254">
        <v>64444</v>
      </c>
    </row>
    <row r="43" spans="5:11" x14ac:dyDescent="0.35">
      <c r="E43" s="260"/>
      <c r="G43" s="249"/>
      <c r="H43" s="254"/>
      <c r="I43" s="254"/>
      <c r="J43" s="254"/>
      <c r="K43" s="254"/>
    </row>
    <row r="44" spans="5:11" x14ac:dyDescent="0.35">
      <c r="E44" s="260"/>
      <c r="F44" t="s">
        <v>160</v>
      </c>
      <c r="G44" s="250">
        <v>99768</v>
      </c>
      <c r="H44" s="250">
        <v>101260</v>
      </c>
      <c r="I44" s="250">
        <v>101625</v>
      </c>
      <c r="J44" s="250">
        <v>102125</v>
      </c>
      <c r="K44" s="250">
        <v>102478</v>
      </c>
    </row>
    <row r="45" spans="5:11" x14ac:dyDescent="0.35">
      <c r="E45" s="260"/>
      <c r="F45" t="s">
        <v>161</v>
      </c>
      <c r="G45" s="250">
        <v>83027</v>
      </c>
      <c r="H45" s="250">
        <v>84335</v>
      </c>
      <c r="I45" s="250">
        <v>85051</v>
      </c>
      <c r="J45" s="250">
        <v>85636</v>
      </c>
      <c r="K45" s="250">
        <v>85916</v>
      </c>
    </row>
    <row r="46" spans="5:11" x14ac:dyDescent="0.35">
      <c r="E46" s="260"/>
      <c r="F46" t="s">
        <v>162</v>
      </c>
      <c r="G46" s="250">
        <v>6342</v>
      </c>
      <c r="H46" s="250">
        <v>6504</v>
      </c>
      <c r="I46" s="250">
        <v>6684</v>
      </c>
      <c r="J46" s="250">
        <v>6862</v>
      </c>
      <c r="K46" s="250">
        <v>6981</v>
      </c>
    </row>
    <row r="47" spans="5:11" x14ac:dyDescent="0.35">
      <c r="E47" s="262" t="s">
        <v>163</v>
      </c>
      <c r="F47" s="248"/>
      <c r="G47" s="248"/>
      <c r="H47" s="248"/>
      <c r="I47" s="248"/>
      <c r="J47" s="248"/>
      <c r="K47" s="248"/>
    </row>
    <row r="48" spans="5:11" x14ac:dyDescent="0.35">
      <c r="E48" s="260"/>
      <c r="F48" t="s">
        <v>164</v>
      </c>
      <c r="G48" s="40" t="s">
        <v>153</v>
      </c>
      <c r="H48" s="256">
        <f t="shared" ref="H48:J48" si="10">H40*1000</f>
        <v>27</v>
      </c>
      <c r="I48" s="256">
        <f>I40*1000</f>
        <v>25</v>
      </c>
      <c r="J48" s="256">
        <f t="shared" si="10"/>
        <v>22</v>
      </c>
      <c r="K48" s="256">
        <f>K40*1000</f>
        <v>21</v>
      </c>
    </row>
    <row r="49" spans="5:11" x14ac:dyDescent="0.35">
      <c r="E49" s="260"/>
      <c r="F49" t="s">
        <v>165</v>
      </c>
      <c r="G49" s="40" t="s">
        <v>153</v>
      </c>
      <c r="H49" s="256">
        <f>H45/H44*1000</f>
        <v>832.85601422081766</v>
      </c>
      <c r="I49" s="256">
        <f t="shared" ref="I49:J49" si="11">I45/I44*1000</f>
        <v>836.91020910209102</v>
      </c>
      <c r="J49" s="256">
        <f t="shared" si="11"/>
        <v>838.54100367197054</v>
      </c>
      <c r="K49" s="256">
        <f>K45/K44*1000</f>
        <v>838.38482405979823</v>
      </c>
    </row>
    <row r="50" spans="5:11" x14ac:dyDescent="0.35">
      <c r="E50" s="260"/>
      <c r="F50" t="s">
        <v>166</v>
      </c>
      <c r="G50" s="40" t="s">
        <v>153</v>
      </c>
      <c r="H50" s="250">
        <f>H44-G44</f>
        <v>1492</v>
      </c>
      <c r="I50" s="250">
        <f t="shared" ref="I50:K52" si="12">I44-H44</f>
        <v>365</v>
      </c>
      <c r="J50" s="250">
        <f t="shared" si="12"/>
        <v>500</v>
      </c>
      <c r="K50" s="250">
        <f t="shared" si="12"/>
        <v>353</v>
      </c>
    </row>
    <row r="51" spans="5:11" x14ac:dyDescent="0.35">
      <c r="E51" s="260"/>
      <c r="F51" t="s">
        <v>167</v>
      </c>
      <c r="G51" s="40" t="s">
        <v>153</v>
      </c>
      <c r="H51" s="250">
        <f>H45-G45</f>
        <v>1308</v>
      </c>
      <c r="I51" s="250">
        <f>I45-H45</f>
        <v>716</v>
      </c>
      <c r="J51" s="250">
        <f t="shared" si="12"/>
        <v>585</v>
      </c>
      <c r="K51" s="250">
        <f>K45-J45</f>
        <v>280</v>
      </c>
    </row>
    <row r="52" spans="5:11" x14ac:dyDescent="0.35">
      <c r="E52" s="260"/>
      <c r="F52" t="s">
        <v>168</v>
      </c>
      <c r="G52" s="40" t="s">
        <v>153</v>
      </c>
      <c r="H52" s="250">
        <f>H46-G46</f>
        <v>162</v>
      </c>
      <c r="I52" s="250">
        <f t="shared" si="12"/>
        <v>180</v>
      </c>
      <c r="J52" s="250">
        <f t="shared" si="12"/>
        <v>178</v>
      </c>
      <c r="K52" s="250">
        <f t="shared" si="12"/>
        <v>119</v>
      </c>
    </row>
    <row r="53" spans="5:11" x14ac:dyDescent="0.35">
      <c r="E53" s="262" t="s">
        <v>169</v>
      </c>
      <c r="F53" s="248"/>
      <c r="G53" s="248"/>
      <c r="H53" s="248"/>
      <c r="I53" s="248"/>
      <c r="J53" s="248"/>
      <c r="K53" s="248"/>
    </row>
    <row r="54" spans="5:11" x14ac:dyDescent="0.35">
      <c r="E54" s="260"/>
      <c r="F54" s="257" t="s">
        <v>120</v>
      </c>
      <c r="H54" s="256">
        <f>H49</f>
        <v>832.85601422081766</v>
      </c>
      <c r="I54" s="256">
        <f t="shared" ref="I54:J54" si="13">I49</f>
        <v>836.91020910209102</v>
      </c>
      <c r="J54" s="256">
        <f t="shared" si="13"/>
        <v>838.54100367197054</v>
      </c>
      <c r="K54" s="256">
        <f>K49</f>
        <v>838.38482405979823</v>
      </c>
    </row>
    <row r="55" spans="5:11" x14ac:dyDescent="0.35">
      <c r="E55" s="260"/>
      <c r="F55" s="257" t="s">
        <v>98</v>
      </c>
      <c r="H55" s="250">
        <f>H51</f>
        <v>1308</v>
      </c>
      <c r="I55" s="250">
        <f>I51</f>
        <v>716</v>
      </c>
      <c r="J55" s="250">
        <f t="shared" ref="J55" si="14">J51</f>
        <v>585</v>
      </c>
      <c r="K55" s="250">
        <f>K51</f>
        <v>280</v>
      </c>
    </row>
    <row r="56" spans="5:11" x14ac:dyDescent="0.35">
      <c r="E56" s="260"/>
      <c r="F56" s="258" t="s">
        <v>170</v>
      </c>
      <c r="H56" s="256">
        <f>H48</f>
        <v>27</v>
      </c>
      <c r="I56" s="256">
        <f>I48</f>
        <v>25</v>
      </c>
      <c r="J56" s="256">
        <f t="shared" ref="J56:K56" si="15">J48</f>
        <v>22</v>
      </c>
      <c r="K56" s="256">
        <f t="shared" si="15"/>
        <v>21</v>
      </c>
    </row>
    <row r="57" spans="5:11" x14ac:dyDescent="0.35">
      <c r="E57" s="260"/>
      <c r="F57" s="257" t="s">
        <v>0</v>
      </c>
      <c r="H57" s="254">
        <f>H42</f>
        <v>62004</v>
      </c>
      <c r="I57" s="254">
        <f t="shared" ref="I57:K57" si="16">I42</f>
        <v>67997</v>
      </c>
      <c r="J57" s="254">
        <f t="shared" si="16"/>
        <v>68843</v>
      </c>
      <c r="K57" s="254">
        <f t="shared" si="16"/>
        <v>64444</v>
      </c>
    </row>
    <row r="58" spans="5:11" x14ac:dyDescent="0.35">
      <c r="E58" s="260"/>
      <c r="F58" s="257" t="s">
        <v>99</v>
      </c>
      <c r="H58" s="250">
        <f>H50</f>
        <v>1492</v>
      </c>
      <c r="I58" s="250">
        <f t="shared" ref="I58:K58" si="17">I50</f>
        <v>365</v>
      </c>
      <c r="J58" s="250">
        <f t="shared" si="17"/>
        <v>500</v>
      </c>
      <c r="K58" s="250">
        <f t="shared" si="17"/>
        <v>353</v>
      </c>
    </row>
    <row r="59" spans="5:11" x14ac:dyDescent="0.35">
      <c r="E59" s="260"/>
      <c r="F59" s="257" t="s">
        <v>100</v>
      </c>
      <c r="H59" s="250">
        <f>H52</f>
        <v>162</v>
      </c>
      <c r="I59" s="250">
        <f t="shared" ref="I59:K59" si="18">I52</f>
        <v>180</v>
      </c>
      <c r="J59" s="250">
        <f t="shared" si="18"/>
        <v>178</v>
      </c>
      <c r="K59" s="250">
        <f t="shared" si="18"/>
        <v>119</v>
      </c>
    </row>
    <row r="60" spans="5:11" x14ac:dyDescent="0.35">
      <c r="E60" s="260"/>
    </row>
    <row r="61" spans="5:11" x14ac:dyDescent="0.35">
      <c r="E61" s="260"/>
    </row>
    <row r="62" spans="5:11" x14ac:dyDescent="0.35">
      <c r="E62" s="260"/>
    </row>
    <row r="63" spans="5:11" x14ac:dyDescent="0.35">
      <c r="F63" s="263"/>
      <c r="H63" s="264"/>
      <c r="I63" s="264"/>
      <c r="J63" s="264"/>
      <c r="K63" s="264"/>
    </row>
    <row r="64" spans="5:11" x14ac:dyDescent="0.35">
      <c r="E64" s="265" t="s">
        <v>172</v>
      </c>
      <c r="F64" s="266"/>
      <c r="G64" s="267">
        <v>-4</v>
      </c>
      <c r="H64" s="267">
        <v>-3</v>
      </c>
      <c r="I64" s="267">
        <v>-2</v>
      </c>
      <c r="J64" s="267">
        <v>-1</v>
      </c>
      <c r="K64" s="267" t="s">
        <v>150</v>
      </c>
    </row>
    <row r="65" spans="5:11" x14ac:dyDescent="0.35">
      <c r="E65" s="268" t="s">
        <v>151</v>
      </c>
      <c r="F65" s="248"/>
      <c r="G65" s="248"/>
      <c r="H65" s="248"/>
      <c r="I65" s="248"/>
      <c r="J65" s="248"/>
      <c r="K65" s="248"/>
    </row>
    <row r="66" spans="5:11" x14ac:dyDescent="0.35">
      <c r="E66" s="266"/>
      <c r="F66" t="s">
        <v>152</v>
      </c>
      <c r="G66" s="249" t="s">
        <v>153</v>
      </c>
      <c r="H66" s="250">
        <f>H7-H37</f>
        <v>463903</v>
      </c>
      <c r="I66" s="250">
        <f>I7-I37</f>
        <v>462102</v>
      </c>
      <c r="J66" s="250">
        <f>J7-J37</f>
        <v>461634</v>
      </c>
      <c r="K66" s="250">
        <f>K7-K37</f>
        <v>461727</v>
      </c>
    </row>
    <row r="67" spans="5:11" x14ac:dyDescent="0.35">
      <c r="E67" s="266"/>
      <c r="F67" t="s">
        <v>154</v>
      </c>
      <c r="G67" s="250">
        <f t="shared" ref="G67" si="19">G8-G38</f>
        <v>251539</v>
      </c>
      <c r="H67" s="250">
        <f>H8-H38</f>
        <v>249787</v>
      </c>
      <c r="I67" s="250">
        <f t="shared" ref="I67:J67" si="20">I8-I38</f>
        <v>249567</v>
      </c>
      <c r="J67" s="250">
        <f t="shared" si="20"/>
        <v>249256</v>
      </c>
      <c r="K67" s="250">
        <f>K8-K38</f>
        <v>249345</v>
      </c>
    </row>
    <row r="68" spans="5:11" x14ac:dyDescent="0.35">
      <c r="E68" s="266"/>
      <c r="F68" t="s">
        <v>155</v>
      </c>
      <c r="G68" s="250">
        <f>G9-G39</f>
        <v>10795</v>
      </c>
      <c r="H68" s="250">
        <f>H9-H39</f>
        <v>9703</v>
      </c>
      <c r="I68" s="250">
        <f>I9-I39</f>
        <v>8780</v>
      </c>
      <c r="J68" s="250">
        <f>J9-J39</f>
        <v>8116</v>
      </c>
      <c r="K68" s="250">
        <f>K9-K39</f>
        <v>7239</v>
      </c>
    </row>
    <row r="69" spans="5:11" x14ac:dyDescent="0.35">
      <c r="E69" s="266"/>
      <c r="F69" t="s">
        <v>156</v>
      </c>
      <c r="G69" s="264">
        <f>G68/G67</f>
        <v>4.2915810271965782E-2</v>
      </c>
      <c r="H69" s="264">
        <f>H68/H67</f>
        <v>3.8845096021810584E-2</v>
      </c>
      <c r="I69" s="264">
        <f t="shared" ref="I69:J69" si="21">I68/I67</f>
        <v>3.5180933376608284E-2</v>
      </c>
      <c r="J69" s="264">
        <f t="shared" si="21"/>
        <v>3.2560901242096478E-2</v>
      </c>
      <c r="K69" s="264">
        <f>K68/K67</f>
        <v>2.9032064007700174E-2</v>
      </c>
    </row>
    <row r="70" spans="5:11" x14ac:dyDescent="0.35">
      <c r="E70" s="266"/>
      <c r="G70" s="249"/>
      <c r="H70" s="269"/>
      <c r="I70" s="269"/>
      <c r="J70" s="269"/>
      <c r="K70" s="269"/>
    </row>
    <row r="71" spans="5:11" x14ac:dyDescent="0.35">
      <c r="E71" s="266"/>
      <c r="F71" t="s">
        <v>157</v>
      </c>
      <c r="G71" s="249" t="s">
        <v>153</v>
      </c>
      <c r="H71" s="249" t="s">
        <v>148</v>
      </c>
      <c r="I71" s="249" t="s">
        <v>148</v>
      </c>
      <c r="J71" s="249" t="s">
        <v>148</v>
      </c>
      <c r="K71" s="249" t="s">
        <v>148</v>
      </c>
    </row>
    <row r="72" spans="5:11" x14ac:dyDescent="0.35">
      <c r="E72" s="266"/>
      <c r="G72" s="250"/>
      <c r="H72" s="250"/>
      <c r="I72" s="250"/>
      <c r="J72" s="250"/>
      <c r="K72" s="250"/>
    </row>
    <row r="73" spans="5:11" x14ac:dyDescent="0.35">
      <c r="E73" s="266"/>
      <c r="F73" t="s">
        <v>160</v>
      </c>
      <c r="G73" s="250">
        <f t="shared" ref="G73:K75" si="22">G14-G44</f>
        <v>204786</v>
      </c>
      <c r="H73" s="250">
        <f t="shared" si="22"/>
        <v>205836</v>
      </c>
      <c r="I73" s="250">
        <f t="shared" si="22"/>
        <v>206436</v>
      </c>
      <c r="J73" s="250">
        <f t="shared" si="22"/>
        <v>207316</v>
      </c>
      <c r="K73" s="250">
        <f t="shared" si="22"/>
        <v>207861</v>
      </c>
    </row>
    <row r="74" spans="5:11" x14ac:dyDescent="0.35">
      <c r="E74" s="266"/>
      <c r="F74" t="s">
        <v>161</v>
      </c>
      <c r="G74" s="250">
        <f t="shared" si="22"/>
        <v>168501</v>
      </c>
      <c r="H74" s="250">
        <f t="shared" si="22"/>
        <v>169802</v>
      </c>
      <c r="I74" s="250">
        <f t="shared" si="22"/>
        <v>169965</v>
      </c>
      <c r="J74" s="250">
        <f t="shared" si="22"/>
        <v>170809</v>
      </c>
      <c r="K74" s="250">
        <f t="shared" si="22"/>
        <v>171229</v>
      </c>
    </row>
    <row r="75" spans="5:11" x14ac:dyDescent="0.35">
      <c r="E75" s="265"/>
      <c r="F75" t="s">
        <v>162</v>
      </c>
      <c r="G75" s="250">
        <f t="shared" si="22"/>
        <v>18056</v>
      </c>
      <c r="H75" s="250">
        <f t="shared" si="22"/>
        <v>18121</v>
      </c>
      <c r="I75" s="250">
        <f t="shared" si="22"/>
        <v>18361</v>
      </c>
      <c r="J75" s="250">
        <f t="shared" si="22"/>
        <v>18663</v>
      </c>
      <c r="K75" s="250">
        <f t="shared" si="22"/>
        <v>18680</v>
      </c>
    </row>
    <row r="76" spans="5:11" x14ac:dyDescent="0.35">
      <c r="E76" s="268" t="s">
        <v>163</v>
      </c>
      <c r="F76" s="248"/>
      <c r="G76" s="270"/>
      <c r="H76" s="271"/>
      <c r="I76" s="271"/>
      <c r="J76" s="271"/>
      <c r="K76" s="271"/>
    </row>
    <row r="77" spans="5:11" x14ac:dyDescent="0.35">
      <c r="E77" s="266"/>
      <c r="F77" t="s">
        <v>164</v>
      </c>
      <c r="G77" s="40" t="s">
        <v>153</v>
      </c>
      <c r="H77" s="256">
        <f>H69*1000</f>
        <v>38.845096021810583</v>
      </c>
      <c r="I77" s="256">
        <f t="shared" ref="I77:J77" si="23">I69*1000</f>
        <v>35.180933376608287</v>
      </c>
      <c r="J77" s="256">
        <f t="shared" si="23"/>
        <v>32.560901242096477</v>
      </c>
      <c r="K77" s="256">
        <f>K69*1000</f>
        <v>29.032064007700175</v>
      </c>
    </row>
    <row r="78" spans="5:11" x14ac:dyDescent="0.35">
      <c r="E78" s="266"/>
      <c r="F78" t="s">
        <v>165</v>
      </c>
      <c r="G78" s="40" t="s">
        <v>153</v>
      </c>
      <c r="H78" s="250">
        <f>H74/H73*1000</f>
        <v>824.93830039448881</v>
      </c>
      <c r="I78" s="250">
        <f>I74/I73*1000</f>
        <v>823.33023309887813</v>
      </c>
      <c r="J78" s="250">
        <f t="shared" ref="J78:K78" si="24">J74/J73*1000</f>
        <v>823.90650022188345</v>
      </c>
      <c r="K78" s="250">
        <f t="shared" si="24"/>
        <v>823.76684418914556</v>
      </c>
    </row>
    <row r="79" spans="5:11" x14ac:dyDescent="0.35">
      <c r="E79" s="266"/>
      <c r="F79" t="s">
        <v>166</v>
      </c>
      <c r="G79" s="40" t="s">
        <v>153</v>
      </c>
      <c r="H79" s="250">
        <f>H73-G73</f>
        <v>1050</v>
      </c>
      <c r="I79" s="250">
        <f t="shared" ref="I79" si="25">I73-H73</f>
        <v>600</v>
      </c>
      <c r="J79" s="250">
        <f>J73-I73</f>
        <v>880</v>
      </c>
      <c r="K79" s="250">
        <f t="shared" ref="K79:K80" si="26">K73-J73</f>
        <v>545</v>
      </c>
    </row>
    <row r="80" spans="5:11" x14ac:dyDescent="0.35">
      <c r="E80" s="266"/>
      <c r="F80" t="s">
        <v>167</v>
      </c>
      <c r="G80" s="40" t="s">
        <v>153</v>
      </c>
      <c r="H80" s="250">
        <f>H74-G74</f>
        <v>1301</v>
      </c>
      <c r="I80" s="250">
        <f>I74-H74</f>
        <v>163</v>
      </c>
      <c r="J80" s="250">
        <f t="shared" ref="J80:J81" si="27">J74-I74</f>
        <v>844</v>
      </c>
      <c r="K80" s="250">
        <f t="shared" si="26"/>
        <v>420</v>
      </c>
    </row>
    <row r="81" spans="5:11" x14ac:dyDescent="0.35">
      <c r="E81" s="266"/>
      <c r="F81" t="s">
        <v>168</v>
      </c>
      <c r="G81" s="40" t="s">
        <v>153</v>
      </c>
      <c r="H81">
        <f>H75-G75</f>
        <v>65</v>
      </c>
      <c r="I81" s="250">
        <f>I75-H75</f>
        <v>240</v>
      </c>
      <c r="J81">
        <f t="shared" si="27"/>
        <v>302</v>
      </c>
      <c r="K81" s="250">
        <f>K75-J75</f>
        <v>17</v>
      </c>
    </row>
    <row r="82" spans="5:11" x14ac:dyDescent="0.35">
      <c r="E82" s="268" t="s">
        <v>169</v>
      </c>
      <c r="F82" s="248"/>
      <c r="G82" s="248"/>
      <c r="H82" s="248"/>
      <c r="I82" s="248"/>
      <c r="J82" s="248"/>
      <c r="K82" s="248"/>
    </row>
    <row r="83" spans="5:11" x14ac:dyDescent="0.35">
      <c r="E83" s="266"/>
      <c r="F83" s="257" t="s">
        <v>120</v>
      </c>
      <c r="H83" s="256">
        <f>H78</f>
        <v>824.93830039448881</v>
      </c>
      <c r="I83" s="256">
        <f>I78</f>
        <v>823.33023309887813</v>
      </c>
      <c r="J83" s="256">
        <f t="shared" ref="J83:K83" si="28">J78</f>
        <v>823.90650022188345</v>
      </c>
      <c r="K83" s="256">
        <f t="shared" si="28"/>
        <v>823.76684418914556</v>
      </c>
    </row>
    <row r="84" spans="5:11" x14ac:dyDescent="0.35">
      <c r="E84" s="266"/>
      <c r="F84" s="257" t="s">
        <v>98</v>
      </c>
      <c r="H84" s="250">
        <f>H80</f>
        <v>1301</v>
      </c>
      <c r="I84" s="250">
        <f>I80</f>
        <v>163</v>
      </c>
      <c r="J84" s="250">
        <f t="shared" ref="J84:K84" si="29">J80</f>
        <v>844</v>
      </c>
      <c r="K84" s="250">
        <f t="shared" si="29"/>
        <v>420</v>
      </c>
    </row>
    <row r="85" spans="5:11" x14ac:dyDescent="0.35">
      <c r="E85" s="266"/>
      <c r="F85" s="257" t="s">
        <v>170</v>
      </c>
      <c r="H85" s="256">
        <f>H77</f>
        <v>38.845096021810583</v>
      </c>
      <c r="I85" s="256">
        <f t="shared" ref="I85:K85" si="30">I77</f>
        <v>35.180933376608287</v>
      </c>
      <c r="J85" s="256">
        <f t="shared" si="30"/>
        <v>32.560901242096477</v>
      </c>
      <c r="K85" s="256">
        <f t="shared" si="30"/>
        <v>29.032064007700175</v>
      </c>
    </row>
    <row r="86" spans="5:11" x14ac:dyDescent="0.35">
      <c r="E86" s="266"/>
      <c r="F86" s="257" t="s">
        <v>0</v>
      </c>
      <c r="H86" s="269" t="str">
        <f>H71</f>
        <v>na</v>
      </c>
      <c r="I86" s="269" t="str">
        <f t="shared" ref="I86:K86" si="31">I71</f>
        <v>na</v>
      </c>
      <c r="J86" s="269" t="str">
        <f t="shared" si="31"/>
        <v>na</v>
      </c>
      <c r="K86" s="269" t="str">
        <f t="shared" si="31"/>
        <v>na</v>
      </c>
    </row>
    <row r="87" spans="5:11" x14ac:dyDescent="0.35">
      <c r="E87" s="266"/>
      <c r="F87" s="257" t="s">
        <v>99</v>
      </c>
      <c r="H87" s="250">
        <f>H79</f>
        <v>1050</v>
      </c>
      <c r="I87" s="250">
        <f t="shared" ref="I87:K87" si="32">I79</f>
        <v>600</v>
      </c>
      <c r="J87" s="250">
        <f>J79</f>
        <v>880</v>
      </c>
      <c r="K87" s="250">
        <f t="shared" si="32"/>
        <v>545</v>
      </c>
    </row>
    <row r="88" spans="5:11" x14ac:dyDescent="0.35">
      <c r="E88" s="266"/>
      <c r="F88" s="257" t="s">
        <v>100</v>
      </c>
      <c r="H88" s="250">
        <f>H81</f>
        <v>65</v>
      </c>
      <c r="I88" s="250">
        <f>I81</f>
        <v>240</v>
      </c>
      <c r="J88" s="250">
        <f t="shared" ref="J88" si="33">J81</f>
        <v>302</v>
      </c>
      <c r="K88" s="250">
        <f>K81</f>
        <v>17</v>
      </c>
    </row>
    <row r="90" spans="5:11" x14ac:dyDescent="0.35">
      <c r="H90" s="250">
        <f>H25-H55-H84</f>
        <v>0</v>
      </c>
      <c r="I90" s="250">
        <f t="shared" ref="I90:K90" si="34">I25-I55-I84</f>
        <v>0</v>
      </c>
      <c r="J90" s="250">
        <f t="shared" si="34"/>
        <v>0</v>
      </c>
      <c r="K90" s="250">
        <f t="shared" si="34"/>
        <v>0</v>
      </c>
    </row>
    <row r="91" spans="5:11" x14ac:dyDescent="0.35">
      <c r="H91" s="250">
        <f>H28-H58-H87</f>
        <v>0</v>
      </c>
      <c r="I91" s="250">
        <f t="shared" ref="I91:K92" si="35">I28-I58-I87</f>
        <v>0</v>
      </c>
      <c r="J91" s="250">
        <f t="shared" si="35"/>
        <v>0</v>
      </c>
      <c r="K91" s="250">
        <f t="shared" si="35"/>
        <v>0</v>
      </c>
    </row>
    <row r="92" spans="5:11" x14ac:dyDescent="0.35">
      <c r="H92" s="250">
        <f>H29-H59-H88</f>
        <v>0</v>
      </c>
      <c r="I92" s="250">
        <f t="shared" si="35"/>
        <v>0</v>
      </c>
      <c r="J92" s="250">
        <f t="shared" si="35"/>
        <v>0</v>
      </c>
      <c r="K92" s="250">
        <f t="shared" si="35"/>
        <v>0</v>
      </c>
    </row>
  </sheetData>
  <hyperlinks>
    <hyperlink ref="N12" r:id="rId1" xr:uid="{EFE94632-456E-4FD4-9F5C-A275D0470B6A}"/>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Sept.2020_Outcomes-Indicators</vt:lpstr>
      <vt:lpstr>VDOL_Chitt</vt:lpstr>
      <vt:lpstr>VDOL_lessChitt</vt:lpstr>
      <vt:lpstr>VDOL_RawData</vt:lpstr>
      <vt:lpstr>'Sept.2020_Outcomes-Indicators'!Print_Area</vt:lpstr>
      <vt:lpstr>'Sept.2020_Outcomes-Indicators'!Print_Titles</vt:lpstr>
    </vt:vector>
  </TitlesOfParts>
  <Company>State of Vermont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susan.zeller</dc:creator>
  <cp:lastModifiedBy>Zeller, Susan</cp:lastModifiedBy>
  <cp:lastPrinted>2019-10-03T17:43:21Z</cp:lastPrinted>
  <dcterms:created xsi:type="dcterms:W3CDTF">2014-04-23T13:59:46Z</dcterms:created>
  <dcterms:modified xsi:type="dcterms:W3CDTF">2020-08-19T17:59:30Z</dcterms:modified>
</cp:coreProperties>
</file>